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Racunovodstvo\Desktop\2023\PROGRAMSKE AKTIVNOSTI 2023\"/>
    </mc:Choice>
  </mc:AlternateContent>
  <xr:revisionPtr revIDLastSave="0" documentId="8_{B20C7C62-D014-4B79-8BA0-8C5B55FA69E7}" xr6:coauthVersionLast="45" xr6:coauthVersionMax="45" xr10:uidLastSave="{00000000-0000-0000-0000-000000000000}"/>
  <bookViews>
    <workbookView xWindow="-120" yWindow="-120" windowWidth="29040" windowHeight="15720" tabRatio="822" activeTab="1" xr2:uid="{00000000-000D-0000-FFFF-FFFF00000000}"/>
  </bookViews>
  <sheets>
    <sheet name="1. OSNOVNI PODACI" sheetId="7" r:id="rId1"/>
    <sheet name="2. IZVRŠENJE PLANA PROGRAMA" sheetId="3" r:id="rId2"/>
    <sheet name="3.A PRORAČUNSKI PLAN-prihodi" sheetId="11" state="hidden" r:id="rId3"/>
    <sheet name="3.B PRORAČUNSKI PLAN-rashodi" sheetId="8" state="hidden" r:id="rId4"/>
    <sheet name="Kontni plan" sheetId="9" state="hidden" r:id="rId5"/>
    <sheet name="Registar proračunskih korisnika" sheetId="6" state="hidden" r:id="rId6"/>
    <sheet name="Programske djelatnosti" sheetId="5" state="hidden" r:id="rId7"/>
  </sheets>
  <definedNames>
    <definedName name="_FiltarBaze" localSheetId="4" hidden="1">'Kontni plan'!$A$1:$C$2816</definedName>
    <definedName name="_Toc125454354" localSheetId="1">'2. IZVRŠENJE PLANA PROGRAMA'!#REF!</definedName>
    <definedName name="_Toc339887787" localSheetId="1">'2. IZVRŠENJE PLANA PROGRAMA'!#REF!</definedName>
    <definedName name="Djelatnosti">'Programske djelatnosti'!$A$1:$A$11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3" i="3" l="1"/>
  <c r="H3" i="3"/>
  <c r="G3" i="3"/>
  <c r="C3" i="3"/>
  <c r="D17" i="7" l="1"/>
  <c r="D20" i="7" l="1"/>
  <c r="I3" i="8" l="1"/>
  <c r="I3" i="11" l="1"/>
  <c r="I23" i="11"/>
  <c r="B23" i="11"/>
  <c r="I22" i="11"/>
  <c r="B22" i="11"/>
  <c r="I21" i="11"/>
  <c r="B21" i="11"/>
  <c r="I20" i="11"/>
  <c r="B20" i="11"/>
  <c r="I46" i="8"/>
  <c r="B46" i="8"/>
  <c r="I45" i="8"/>
  <c r="B45" i="8"/>
  <c r="I19" i="11" l="1"/>
  <c r="B19" i="11"/>
  <c r="I18" i="11"/>
  <c r="B18" i="11"/>
  <c r="I17" i="11"/>
  <c r="B17" i="11"/>
  <c r="I16" i="11"/>
  <c r="B16" i="11"/>
  <c r="I15" i="11"/>
  <c r="B15" i="11"/>
  <c r="I14" i="11"/>
  <c r="B14" i="11"/>
  <c r="I13" i="11"/>
  <c r="B13" i="11"/>
  <c r="I12" i="11"/>
  <c r="B12" i="11"/>
  <c r="I11" i="11"/>
  <c r="B11" i="11"/>
  <c r="I10" i="11"/>
  <c r="B10" i="11"/>
  <c r="I9" i="11"/>
  <c r="B9" i="11"/>
  <c r="I8" i="11"/>
  <c r="B8" i="11"/>
  <c r="I7" i="11"/>
  <c r="I6" i="11"/>
  <c r="I5" i="11"/>
  <c r="H4" i="11"/>
  <c r="G4" i="11"/>
  <c r="F4" i="11"/>
  <c r="E4" i="11"/>
  <c r="D4" i="11"/>
  <c r="C4" i="11"/>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I34" i="8"/>
  <c r="I35" i="8"/>
  <c r="I36" i="8"/>
  <c r="I37" i="8"/>
  <c r="I38" i="8"/>
  <c r="I39" i="8"/>
  <c r="I40" i="8"/>
  <c r="I41" i="8"/>
  <c r="I42" i="8"/>
  <c r="I43" i="8"/>
  <c r="I44" i="8"/>
  <c r="I29" i="8"/>
  <c r="I30" i="8"/>
  <c r="I31" i="8"/>
  <c r="I32" i="8"/>
  <c r="I33" i="8"/>
  <c r="I20" i="8"/>
  <c r="I21" i="8"/>
  <c r="I22" i="8"/>
  <c r="I23" i="8"/>
  <c r="I24" i="8"/>
  <c r="I25" i="8"/>
  <c r="I26" i="8"/>
  <c r="I27" i="8"/>
  <c r="I28" i="8"/>
  <c r="I7" i="8"/>
  <c r="I8" i="8"/>
  <c r="I9" i="8"/>
  <c r="I10" i="8"/>
  <c r="I11" i="8"/>
  <c r="I12" i="8"/>
  <c r="I13" i="8"/>
  <c r="I14" i="8"/>
  <c r="I15" i="8"/>
  <c r="I16" i="8"/>
  <c r="I17" i="8"/>
  <c r="I18" i="8"/>
  <c r="I19" i="8"/>
  <c r="I6" i="8"/>
  <c r="I5" i="8"/>
  <c r="D4" i="8"/>
  <c r="F4" i="8"/>
  <c r="G4" i="8"/>
  <c r="H4" i="8"/>
  <c r="C4" i="8"/>
  <c r="I4" i="11" l="1"/>
  <c r="A4" i="11" s="1"/>
  <c r="I4" i="8"/>
  <c r="A4" i="8" s="1"/>
  <c r="D19" i="7" l="1"/>
  <c r="D18" i="7"/>
  <c r="C3" i="8" l="1"/>
  <c r="A3" i="8" s="1"/>
  <c r="C3" i="11"/>
  <c r="A3" i="11" s="1"/>
</calcChain>
</file>

<file path=xl/sharedStrings.xml><?xml version="1.0" encoding="utf-8"?>
<sst xmlns="http://schemas.openxmlformats.org/spreadsheetml/2006/main" count="1076" uniqueCount="559">
  <si>
    <t>NAZIV PROGRAMA</t>
  </si>
  <si>
    <t>OIB</t>
  </si>
  <si>
    <t>R.
BR.</t>
  </si>
  <si>
    <t>RKP</t>
  </si>
  <si>
    <t>NAZIV PRORAČUNSKOGA KORISNIKA</t>
  </si>
  <si>
    <t>ADRESA 
PRORAČUNSKOGA KORISNIKA</t>
  </si>
  <si>
    <t>POŠTANSKI BROJ I NAZIV
GRADA/OPĆINE</t>
  </si>
  <si>
    <t>MATIČNI BROJ</t>
  </si>
  <si>
    <t>10000 ZAGREB</t>
  </si>
  <si>
    <t>49245 GORNJA STUBICA</t>
  </si>
  <si>
    <t>44000 SISAK</t>
  </si>
  <si>
    <t>47000 KARLOVAC</t>
  </si>
  <si>
    <t>42000 VARAŽDIN</t>
  </si>
  <si>
    <t>42253 BEDNJA</t>
  </si>
  <si>
    <t>AUGUSTA CESARCA 1</t>
  </si>
  <si>
    <t>43000 BJELOVAR</t>
  </si>
  <si>
    <t>VLADIMIRA NAZORA 3</t>
  </si>
  <si>
    <t>51000 RIJEKA</t>
  </si>
  <si>
    <t>51410 OPATIJA</t>
  </si>
  <si>
    <t>51550 MALI LOŠINJ</t>
  </si>
  <si>
    <t>53000 GOSPIĆ</t>
  </si>
  <si>
    <t>33000 VIROVITICA</t>
  </si>
  <si>
    <t>35000 SLAVONSKI BROD</t>
  </si>
  <si>
    <t>23000 ZADAR</t>
  </si>
  <si>
    <t>31000 OSIJEK</t>
  </si>
  <si>
    <t>TRG BANA JOSIPA JELAČIĆA 24</t>
  </si>
  <si>
    <t>22000 ŠIBENIK</t>
  </si>
  <si>
    <t>32000 VUKOVAR</t>
  </si>
  <si>
    <t>21000 SPLIT</t>
  </si>
  <si>
    <t>52000 PAZIN</t>
  </si>
  <si>
    <t>52100 PULA</t>
  </si>
  <si>
    <t>20000 DUBROVNIK</t>
  </si>
  <si>
    <t>ADRESA:</t>
  </si>
  <si>
    <t>POŠTANSKI BROJ:</t>
  </si>
  <si>
    <t>MATIČNI BROJ:</t>
  </si>
  <si>
    <t>telefon / mobitel:</t>
  </si>
  <si>
    <t>ime i prezime:</t>
  </si>
  <si>
    <t>e-mail:</t>
  </si>
  <si>
    <t>USTANOVE MK</t>
  </si>
  <si>
    <t>AGENCIJA ZA ELEKTRONIČKE MEDIJE</t>
  </si>
  <si>
    <t>JAGIĆEVA 31</t>
  </si>
  <si>
    <t>02307014</t>
  </si>
  <si>
    <t>OSTALE USTANOVE</t>
  </si>
  <si>
    <t>DRŽAVNI ARHIV U BJELOVARU</t>
  </si>
  <si>
    <t>TRG EUGENA KVATERNIKA 6</t>
  </si>
  <si>
    <t>ARHIVI</t>
  </si>
  <si>
    <t>DRŽAVNI ARHIV U DUBROVNIKU</t>
  </si>
  <si>
    <t>SV.DOMINIKA 1</t>
  </si>
  <si>
    <t>DRŽAVNI ARHIV U GOSPIĆU</t>
  </si>
  <si>
    <t>KANIŠKA 17</t>
  </si>
  <si>
    <t>DRŽAVNI ARHIV U KARLOVCU</t>
  </si>
  <si>
    <t>LJ.ŠESTIĆA 5</t>
  </si>
  <si>
    <t>DRŽAVNI ARHIV U OSIJEKU</t>
  </si>
  <si>
    <t>KAMILA FIRINGERA 1</t>
  </si>
  <si>
    <t>DRŽAVNI ARHIV U PAZINU</t>
  </si>
  <si>
    <t>DRŽAVNI ARHIV U RIJECI</t>
  </si>
  <si>
    <t>PARK N. HOSTA 2</t>
  </si>
  <si>
    <t>DRŽAVNI ARHIV U SISKU</t>
  </si>
  <si>
    <t>FRANKOPANSKA 21</t>
  </si>
  <si>
    <t>DRŽAVNI ARHIV U SLAVONSKOM BRODU</t>
  </si>
  <si>
    <t>DRŽAVNI ARHIV U SPLITU</t>
  </si>
  <si>
    <t>GLAGOLJAŠKA 18</t>
  </si>
  <si>
    <t>DRŽAVNI ARHIV U ŠIBENIKU</t>
  </si>
  <si>
    <t>VELIMIRA ŠKORPIKA 5</t>
  </si>
  <si>
    <t>DRŽAVNI ARHIV U VARAŽDINU</t>
  </si>
  <si>
    <t>TRSTENJAKOVA 7</t>
  </si>
  <si>
    <t xml:space="preserve">DRŽAVNI ARHIV U VIROVITICI </t>
  </si>
  <si>
    <t xml:space="preserve">DRŽAVNI ARHIV U VUKOVARU </t>
  </si>
  <si>
    <t>ŽUPANIJSKA 66</t>
  </si>
  <si>
    <t>DRŽAVNI ARHIV U ZADRU</t>
  </si>
  <si>
    <t>R.BOŠKOVIĆA BB.</t>
  </si>
  <si>
    <t>DRŽAVNI ARHIV U ZAGREBU</t>
  </si>
  <si>
    <t>OPATIČKA 29</t>
  </si>
  <si>
    <t>HRVATSKI DRŽAVNI ARHIV</t>
  </si>
  <si>
    <t>MARULIĆEV TRG 2</t>
  </si>
  <si>
    <t xml:space="preserve">DRŽAVNI ARHIV ZA MEĐIMURJE </t>
  </si>
  <si>
    <t>ŠTRIGOVA 102</t>
  </si>
  <si>
    <t xml:space="preserve">40312 ŠTRIGOVA </t>
  </si>
  <si>
    <t>HRVATSKI MEMORIJALNO-DOKUMENTACIJSKI CENTAR DOMOVINSKOGA RATA</t>
  </si>
  <si>
    <t>MARULIĆEV TRG 21</t>
  </si>
  <si>
    <t>ARHEOLOŠKI MUZEJ ISTRE</t>
  </si>
  <si>
    <t>CARRARINA 3</t>
  </si>
  <si>
    <t>MUZEJI</t>
  </si>
  <si>
    <t>ARHEOLOŠKI MUZEJ NARONA</t>
  </si>
  <si>
    <t>NARONSKI TRG 6</t>
  </si>
  <si>
    <t>20352 VID</t>
  </si>
  <si>
    <t>ARHEOLOŠKI MUZEJ OSIJEK</t>
  </si>
  <si>
    <t>TRG SV. TROJSTVA 2</t>
  </si>
  <si>
    <t>ARHEOLOŠKI MUZEJ U SPLITU</t>
  </si>
  <si>
    <t>ZRINSKO-FRANKOPANSKA 25</t>
  </si>
  <si>
    <t>ARHEOLOŠKI MUZEJ ZADAR</t>
  </si>
  <si>
    <t>TRG OPATICE ČIKE 1</t>
  </si>
  <si>
    <t xml:space="preserve">23000 ZADAR </t>
  </si>
  <si>
    <t xml:space="preserve">MUZEJI IVANA MEŠTROVIĆA </t>
  </si>
  <si>
    <t>ŠETALIŠTE IVANA MEŠTROVIĆA 46</t>
  </si>
  <si>
    <t>HRVATSKI MUZEJ NAIVNE UMJETNOSTI</t>
  </si>
  <si>
    <t>SV.ĆIRILA I METODA 3</t>
  </si>
  <si>
    <t>HRVATSKI POVIJESNI MUZEJ</t>
  </si>
  <si>
    <t>MATOŠEVA 9</t>
  </si>
  <si>
    <t>HRVATSKI ŠPORTSKI MUZEJ</t>
  </si>
  <si>
    <t>PRAŠKA 2</t>
  </si>
  <si>
    <t xml:space="preserve">ZBIRKA UMJETNINA ANTE I WILTRUDE TOPIĆ MIMARA </t>
  </si>
  <si>
    <t>ROOSEVELTOV TRG 5</t>
  </si>
  <si>
    <t>MODERNA GALERIJA</t>
  </si>
  <si>
    <t>A. HEBRANGA 1</t>
  </si>
  <si>
    <t>MUZEJ ANTIČKOG STAKLA ZADAR</t>
  </si>
  <si>
    <t>POLJANA ZEMALJSKOG ODBORA 1</t>
  </si>
  <si>
    <t>MUZEJ HRVATSKIH ARHEOLOŠKIH SPOMENIKA SPLIT</t>
  </si>
  <si>
    <t>GUNJAČA bb.</t>
  </si>
  <si>
    <t>MUZEJ SLAVONIJE OSIJEK</t>
  </si>
  <si>
    <t>TRG SVETOG TROJSTVA 6</t>
  </si>
  <si>
    <t>MUZEJ HRVATSKOG ZAGORJA</t>
  </si>
  <si>
    <t>SAMCI 64</t>
  </si>
  <si>
    <t>MUZEJ VUČEDOLSKE KULTURE</t>
  </si>
  <si>
    <t>ARHEOLOŠKI LOKALITET VUČEDOL</t>
  </si>
  <si>
    <t>MUZEJSKI DOKUMENTACIJSKI CENTAR</t>
  </si>
  <si>
    <t>ILICA 4</t>
  </si>
  <si>
    <t>TIFLOLOŠKI MUZEJ</t>
  </si>
  <si>
    <t>AUGUSTA ŠENOE 34</t>
  </si>
  <si>
    <t>HRVATSKI MUZEJ TURIZMA</t>
  </si>
  <si>
    <t>PARK ANGIOLINA 1</t>
  </si>
  <si>
    <t>MUZEJ APOKSIOMENA</t>
  </si>
  <si>
    <t>RIVA LOŠINJSKIH KAPETANA 13</t>
  </si>
  <si>
    <t>GALERIJA KLOVIĆEVI DVORI</t>
  </si>
  <si>
    <t>JEZUITSKI TRG 4</t>
  </si>
  <si>
    <t>DVOR TRAKOŠČAN</t>
  </si>
  <si>
    <t>TRAKOŠČAN 1</t>
  </si>
  <si>
    <t>SPOMEN PODRUČJE JASENOVAC</t>
  </si>
  <si>
    <t>BRAĆE RADIĆA 146</t>
  </si>
  <si>
    <t>44323 JASENOVAC</t>
  </si>
  <si>
    <t>ANSAMBL LADO</t>
  </si>
  <si>
    <t>TRG MARŠALA TITA 6A</t>
  </si>
  <si>
    <t>HRVATSKI RESTAURATORSKI ZAVOD</t>
  </si>
  <si>
    <t>NIKE GRŠKOVIĆA 23</t>
  </si>
  <si>
    <t>HRVATSKA KNJIŽNICA ZA SLIJEPE</t>
  </si>
  <si>
    <t>DRAŠKOVIĆEVA 80/1</t>
  </si>
  <si>
    <t>HRVATSKO NARODNO KAZALIŠTE</t>
  </si>
  <si>
    <t>HRVATSKI AUDIOVIZUALNI CENTAR</t>
  </si>
  <si>
    <t>NOVA VES 18</t>
  </si>
  <si>
    <t>MEĐUNARODNI CENTAR ZA PODVODNU ARHEOLOGIJU</t>
  </si>
  <si>
    <t>BOŽIDARA PETRANOVIĆA 1</t>
  </si>
  <si>
    <t>PLAN PROGRAMSKIH AKTIVNOSTI USTANOVA</t>
  </si>
  <si>
    <t>U NADLEŽNOSTI MINISTARSTVA KULTURE</t>
  </si>
  <si>
    <t>RKP:</t>
  </si>
  <si>
    <t>Muzejska djelatnost</t>
  </si>
  <si>
    <t>Glazbene i glazbeno-scenske umjetnosti</t>
  </si>
  <si>
    <t>Kulturno - umjetnički amaterizam</t>
  </si>
  <si>
    <t>Književno stvaralaštvo</t>
  </si>
  <si>
    <t>Potpora knjizi</t>
  </si>
  <si>
    <t>Časopisi</t>
  </si>
  <si>
    <t>Knjižnična djelatnost</t>
  </si>
  <si>
    <t>Otkup knjiga</t>
  </si>
  <si>
    <t>Književne manifestacije</t>
  </si>
  <si>
    <t>Književni programi knjižara</t>
  </si>
  <si>
    <t>Arhivska djelatnost</t>
  </si>
  <si>
    <t>A565028</t>
  </si>
  <si>
    <t>Međunarodna kulturna suradnja</t>
  </si>
  <si>
    <t>Informatizacija</t>
  </si>
  <si>
    <t>Investicijska potpora</t>
  </si>
  <si>
    <t>Pokretna kulturna dobra</t>
  </si>
  <si>
    <t>Nepokretna kulturna dobra</t>
  </si>
  <si>
    <t>Redovna djelatnost</t>
  </si>
  <si>
    <t>KKT-Međunarodna kulturna djelatnost</t>
  </si>
  <si>
    <t>Vizualne umjetnosti</t>
  </si>
  <si>
    <t>Inovativne umjetničke i kulturne prakse</t>
  </si>
  <si>
    <t>Digitalizacija arhivske, knjižnične i muzejske građe</t>
  </si>
  <si>
    <t>Dramska umjetnost</t>
  </si>
  <si>
    <t>Poduzetništvo u kulturi</t>
  </si>
  <si>
    <t>Arheološka baština</t>
  </si>
  <si>
    <t>Zaštite i očuvanja nematerijalnih kulturnih dobara</t>
  </si>
  <si>
    <t>Ruksak (pun) kulture</t>
  </si>
  <si>
    <t>Razvoj publike u kulturi</t>
  </si>
  <si>
    <t>Monografije u kulturi i umjetnosti</t>
  </si>
  <si>
    <t>AKTIVNOST</t>
  </si>
  <si>
    <t>A908002</t>
  </si>
  <si>
    <t>A780001</t>
  </si>
  <si>
    <t>A836002</t>
  </si>
  <si>
    <t>A834001</t>
  </si>
  <si>
    <t>A832002</t>
  </si>
  <si>
    <t>A785009</t>
  </si>
  <si>
    <t>A843002</t>
  </si>
  <si>
    <t>USTANOVA:</t>
  </si>
  <si>
    <t>PRORAČUNSKA AKTIVNOST:</t>
  </si>
  <si>
    <t>OIB USTANOVE:</t>
  </si>
  <si>
    <t>Klasa</t>
  </si>
  <si>
    <t>Konto</t>
  </si>
  <si>
    <t>Naziv konta</t>
  </si>
  <si>
    <t>O</t>
  </si>
  <si>
    <t>Zemljište</t>
  </si>
  <si>
    <t>Rudna bogatstva</t>
  </si>
  <si>
    <t>Ostala prirodna materijalna imovina</t>
  </si>
  <si>
    <t>Patenti</t>
  </si>
  <si>
    <t>Koncesije</t>
  </si>
  <si>
    <t>Licence</t>
  </si>
  <si>
    <t>Ostala prava</t>
  </si>
  <si>
    <t>Goodwill</t>
  </si>
  <si>
    <t>Ostala nematerijalna imovina</t>
  </si>
  <si>
    <t>Stambeni objekti</t>
  </si>
  <si>
    <t>Poslovni objekti</t>
  </si>
  <si>
    <t>Ceste, željeznice i ostali prometni objekti</t>
  </si>
  <si>
    <t>Ostali građevinski objekti</t>
  </si>
  <si>
    <t>Uredska oprema i namještaj</t>
  </si>
  <si>
    <t>Komunikacijska oprema</t>
  </si>
  <si>
    <t>Oprema za održavanje i zaštitu</t>
  </si>
  <si>
    <t>Medicinska i laboratorijska oprema</t>
  </si>
  <si>
    <t>Instrumenti, uređaji i strojevi</t>
  </si>
  <si>
    <t>Sportska i glazbena oprema</t>
  </si>
  <si>
    <t>Uređaji, strojevi i oprema za ostale namjene</t>
  </si>
  <si>
    <t>Vojna oprema</t>
  </si>
  <si>
    <t>Prijevozna sredstva u cestovnom prometu</t>
  </si>
  <si>
    <t>Prijevozna sredstva u željezničkom prometu</t>
  </si>
  <si>
    <t>Prijevozna sredstva u pomorskom i riječnom prometu</t>
  </si>
  <si>
    <t>Prijevozna sredstva u zračnom prometu</t>
  </si>
  <si>
    <t>Knjige</t>
  </si>
  <si>
    <t>Umjetnička djela (izložena u galerijama, muzejima i slično)</t>
  </si>
  <si>
    <t>Muzejski izlošci i predmeti prirodnih rijetkosti</t>
  </si>
  <si>
    <t>Ostale nespomenute izložbene vrijednosti</t>
  </si>
  <si>
    <t>Višegodišnji nasadi</t>
  </si>
  <si>
    <t>Osnovno stado</t>
  </si>
  <si>
    <t>Istraživanje rudnih bogatstava</t>
  </si>
  <si>
    <t>Ulaganja u računalne programe</t>
  </si>
  <si>
    <t>Umjetnička, literarna i znanstvena djela</t>
  </si>
  <si>
    <t>Ostala nematerijalna proizvedena imovina</t>
  </si>
  <si>
    <t>Plemeniti metali i drago kamenje</t>
  </si>
  <si>
    <t>Pohranjene knjige, umjetnička djela i slične vrijednosti</t>
  </si>
  <si>
    <t>Strateške zalihe</t>
  </si>
  <si>
    <t>Prijelazni račun</t>
  </si>
  <si>
    <t>Porez i prirez na dohodak</t>
  </si>
  <si>
    <t>Porez i prirez na dohodak od nesamostalnog rada</t>
  </si>
  <si>
    <t>Porez i prirez na dohodak od samostalnih djelatnosti</t>
  </si>
  <si>
    <t>Porez i prirez na dohodak od imovine i imovinskih prava</t>
  </si>
  <si>
    <t>Porez i prirez na dohodak od kapitala</t>
  </si>
  <si>
    <t>Porez i prirez na dohodak po godišnjoj prijavi</t>
  </si>
  <si>
    <t>Porez i prirez na dohodak utvrđen u postupku nadzora za prethodne godine</t>
  </si>
  <si>
    <t>Povrat više ostvarenog poreza na dohodak za decentralizirane funkcije</t>
  </si>
  <si>
    <t>Porez na dobit</t>
  </si>
  <si>
    <t>Porez na dobit od poduzetnika</t>
  </si>
  <si>
    <t>Porez na dobit po odbitku na naknade za korištenje prava i za usluge</t>
  </si>
  <si>
    <t>Porez na dobit po odbitku na kamate, dividende i udjele u dobiti</t>
  </si>
  <si>
    <t>Porez na dobit po godišnjoj prijavi</t>
  </si>
  <si>
    <t>Porezi na imovinu</t>
  </si>
  <si>
    <t>Stalni porezi na nepokretnu imovinu (zemlju, zgrade, kuće i ostalo)</t>
  </si>
  <si>
    <t>Porez na nasljedstava i darove</t>
  </si>
  <si>
    <t>Porez na kapitalne i financijske transakcije</t>
  </si>
  <si>
    <t>Povremeni porezi na imovinu</t>
  </si>
  <si>
    <t>Ostali stalni porezi na imovinu</t>
  </si>
  <si>
    <t>Porezi na robu i usluge</t>
  </si>
  <si>
    <t>Porez na dodanu vrijednost</t>
  </si>
  <si>
    <t>Porez na promet</t>
  </si>
  <si>
    <t>Posebni porezi i trošarine</t>
  </si>
  <si>
    <t>Porezi na korištenje dobara ili izvođenje aktivnosti</t>
  </si>
  <si>
    <t>Ostali porezi na robu i usluge</t>
  </si>
  <si>
    <t>Porez na dobitke od igara na sreću i ostali porezi od igara na sreću</t>
  </si>
  <si>
    <t>Naknade za priređivanje igara na sreću</t>
  </si>
  <si>
    <t>Porezi na međunarodnu trgovinu i transakcije</t>
  </si>
  <si>
    <t>Carine i carinske pristojbe</t>
  </si>
  <si>
    <t>Ostali porezi na međunarodnu trgovinu i transakcije</t>
  </si>
  <si>
    <t>Ostali prihodi od poreza</t>
  </si>
  <si>
    <t>Ostali prihodi od poreza koje plaćaju pravne osobe</t>
  </si>
  <si>
    <t>Ostali prihodi od poreza koje plaćaju fizičke osobe</t>
  </si>
  <si>
    <t>Ostali neraspoređeni prihodi od poreza</t>
  </si>
  <si>
    <t>Doprinosi za obvezno zdravstveno osiguranje</t>
  </si>
  <si>
    <t>Doprinosi za obvezno zdravstveno osiguranje za slučaj ozljede na radu</t>
  </si>
  <si>
    <t>Doprinosi za mirovinsko osiguranje</t>
  </si>
  <si>
    <t>Doprinosi za obvezno osiguranje u slučaju nezaposlenosti</t>
  </si>
  <si>
    <t>Pomoći izravnanja za decentralizirane funkcije</t>
  </si>
  <si>
    <t>Tekuće pomoći izravnanja za decentralizirane funkcije</t>
  </si>
  <si>
    <t>Kapitalne pomoći izravnanja za decentralizirane funkcije</t>
  </si>
  <si>
    <t>Državne upravne i sudske pristojbe</t>
  </si>
  <si>
    <t>Županijske, gradske i općinske pristojbe i naknade</t>
  </si>
  <si>
    <t>Ostale upravne pristojbe i naknade</t>
  </si>
  <si>
    <t>Ostale pristojbe i naknade</t>
  </si>
  <si>
    <t>Prihodi državne uprave</t>
  </si>
  <si>
    <t>Prihodi vodnog gospodarstva</t>
  </si>
  <si>
    <t>Doprinosi za šume</t>
  </si>
  <si>
    <t>Mjesni samodoprinos</t>
  </si>
  <si>
    <t>Ostali nespomenuti prihodi</t>
  </si>
  <si>
    <t>Naknade od financijske imovine</t>
  </si>
  <si>
    <t>Komunalni doprinosi</t>
  </si>
  <si>
    <t>Komunalne naknade</t>
  </si>
  <si>
    <t>Naknade za priključak</t>
  </si>
  <si>
    <t>Kazne za carinske prekršaje</t>
  </si>
  <si>
    <t>Kazne za devizne prekršaje</t>
  </si>
  <si>
    <t>Kazne za porezne prekršaje</t>
  </si>
  <si>
    <t>Kazne za prekršaje trgovačkih društava - privredne prijestupe</t>
  </si>
  <si>
    <t>Kazne za prometne i ostale prekršaje u nadležnosti MUP-a</t>
  </si>
  <si>
    <t>Kazne i druge mjere u kaznenom postupku</t>
  </si>
  <si>
    <t>Kazne za prekršaje na kulturnim dobrima</t>
  </si>
  <si>
    <t>Upravne mjere</t>
  </si>
  <si>
    <t>Ostale kazne</t>
  </si>
  <si>
    <t>Ostali prihodi</t>
  </si>
  <si>
    <t>Službena putovanja</t>
  </si>
  <si>
    <t>Naknade za prijevoz, za rad na terenu i odvojeni život</t>
  </si>
  <si>
    <t>Stručno usavršavanje zaposlenika</t>
  </si>
  <si>
    <t>Ostale naknade troškova zaposlenima</t>
  </si>
  <si>
    <t>Uredski materijal i ostali materijalni rashodi</t>
  </si>
  <si>
    <t>Materijal i sirovine</t>
  </si>
  <si>
    <t>Energija</t>
  </si>
  <si>
    <t>Materijal i dijelovi za tekuće i investicijsko održavanje</t>
  </si>
  <si>
    <t>Sitni inventar i auto gume</t>
  </si>
  <si>
    <t>Službena, radna i zaštitna odjeća i obuća</t>
  </si>
  <si>
    <t>Usluge telefona, pošte i prijevoza</t>
  </si>
  <si>
    <t>Usluge tekućeg i investicijskog održavanja</t>
  </si>
  <si>
    <t>Usluge promidžbe i informiranja</t>
  </si>
  <si>
    <t>Komunalne usluge</t>
  </si>
  <si>
    <t>Zakupnine i najamnine</t>
  </si>
  <si>
    <t>Zdravstvene i veterinarske usluge</t>
  </si>
  <si>
    <t>Intelektualne i osobne usluge</t>
  </si>
  <si>
    <t>Računalne usluge</t>
  </si>
  <si>
    <t>Ostale usluge</t>
  </si>
  <si>
    <t>Ostali nespomenuti rashodi poslovanja</t>
  </si>
  <si>
    <t>Naknade za rad predstavničkih i izvršnih tijela, povjerenstava i slično</t>
  </si>
  <si>
    <t>Premije osiguranja</t>
  </si>
  <si>
    <t>Reprezentacija</t>
  </si>
  <si>
    <t>Članarine i norme</t>
  </si>
  <si>
    <t>Pristojbe i naknade</t>
  </si>
  <si>
    <t>Dodatna ulaganja na građevinskim objektima</t>
  </si>
  <si>
    <t>Dodatna ulaganja na postrojenjima i opremi</t>
  </si>
  <si>
    <t>Dodatna ulaganja na prijevoznim sredstvima</t>
  </si>
  <si>
    <t>Dodatna ulaganja za ostalu nefinancijsku imovinu</t>
  </si>
  <si>
    <t>Plaće za redovan rad</t>
  </si>
  <si>
    <t>Plaće u naravi</t>
  </si>
  <si>
    <t>Plaće za prekovremeni rad</t>
  </si>
  <si>
    <t>Plaće za posebne uvjete rada</t>
  </si>
  <si>
    <t>Ostali rashodi za zaposlene</t>
  </si>
  <si>
    <t>Vojna sredstva za jednokratnu upotrebu</t>
  </si>
  <si>
    <t>Naknade troškova osobama izvan radnog odnosa</t>
  </si>
  <si>
    <t>Upravne i administrativne pristojbe</t>
  </si>
  <si>
    <t>Troškovi sudskih postupaka</t>
  </si>
  <si>
    <t>Kamate za izdane trezorske zapise</t>
  </si>
  <si>
    <t>Kamate za izdane mjenice</t>
  </si>
  <si>
    <t>Kamate za izdane obveznice</t>
  </si>
  <si>
    <t>Kamate za ostale vrijednosne papire</t>
  </si>
  <si>
    <t>Kamate za primlj.kredite i zajmove od međ.org., inst. i tijela EU te inoz.vlada</t>
  </si>
  <si>
    <t>Kamate za primljene kredite i zajmove od kred. i ost.financ.inst. u jav.sektoru</t>
  </si>
  <si>
    <t>Kamate za primljene kredite i zajm.od kred.i ostalih fin.inst.izvan jav.sektora</t>
  </si>
  <si>
    <t>Kamate za odobrene, a nerealizirane kredite i zajmove</t>
  </si>
  <si>
    <t>Kamate za primljene zajmove od trgovačkih društava u javnom sektoru</t>
  </si>
  <si>
    <t>Kamate za primljene zajmove od trgov. društava i obrtnika izvan javnog sektora</t>
  </si>
  <si>
    <t>Kamate za primljene zajmove od drugih razina vlasti</t>
  </si>
  <si>
    <t>Bankarske usluge i usluge platnog prometa</t>
  </si>
  <si>
    <t>Negativne tečajne razlike i razlike zbog primjene valutne klauzule</t>
  </si>
  <si>
    <t>Zatezne kamate</t>
  </si>
  <si>
    <t>Ostali nespomenuti financijski rashodi</t>
  </si>
  <si>
    <t>Subvencije trgovačkim društvima u javnom sektoru</t>
  </si>
  <si>
    <t>Subvencije kreditnim i ostalim financijskim institucijama u javnom sektoru</t>
  </si>
  <si>
    <t>Subvencije kreditnim i ostalim financijskim institucijama izvan javnog sektora</t>
  </si>
  <si>
    <t>Subvencije trgovačkim društvima i zadrugama izvan javnog sektora</t>
  </si>
  <si>
    <t>Subvencije poljoprivrednicima i obrtnicima</t>
  </si>
  <si>
    <t>Subvencije trgovačkim društvima, zadrugama, poljopr. i obrtnicima iz EU sredstav</t>
  </si>
  <si>
    <t>Tekuće pomoći inozemnim vladama</t>
  </si>
  <si>
    <t>Kapitalne pomoći inozemnim vladama</t>
  </si>
  <si>
    <t>Tekuće pomoći međunarodnim organizacijama te institucijama i tijelima EU</t>
  </si>
  <si>
    <t>Kapitalne pomoći međunarodnim organizacijama te institucijama i tijelima EU</t>
  </si>
  <si>
    <t>Tekuće pomoći unutar općeg proračuna</t>
  </si>
  <si>
    <t>Kapitalne pomoći unutar općeg proračuna</t>
  </si>
  <si>
    <t>Tekuće pomoći proračunskim korisnicima drugih proračuna</t>
  </si>
  <si>
    <t>Kapitalne pomoći proračunskim korisnicima drugih proračuna</t>
  </si>
  <si>
    <t>Prijenosi prorač. korisnicima iz nadležnog pror. za financiranje rashoda poslov</t>
  </si>
  <si>
    <t>Prijenosi proračunskim korisnicima iz nadležnog prorač. za nabavu nefinanc. imov</t>
  </si>
  <si>
    <t>Prijenosi prorač. kor. iz nadležnog prorač. za financ. imovinu i otplatu zajmova</t>
  </si>
  <si>
    <t>Pomoći temeljem prijenosa EU sredstava</t>
  </si>
  <si>
    <t>Tekuće pomoći temeljem prijenosa EU sredstava</t>
  </si>
  <si>
    <t>Kapitalne pomoći temeljem prijenosa EU sredstava</t>
  </si>
  <si>
    <t>Tekući prijenosi između proračunskih korisnika istog proračuna</t>
  </si>
  <si>
    <t>Kapitalni prijenosi između proračunskih korisnika istog proračuna</t>
  </si>
  <si>
    <t>Tekući prijenosi između prorač. kor. istog prorač. temeljem prijenosa EU sred.</t>
  </si>
  <si>
    <t>Kapitalni prijenosi između prorač. kor. istog prorač. temelj prijenosa EU sred.</t>
  </si>
  <si>
    <t>Naknade građanima i kućan.u novcu-neposr. ili putem ustanova izvan javn.sektora</t>
  </si>
  <si>
    <t>Naknade građanima i kućan.u naravi - neposr.ili putem ustan.izvan javn.sektora</t>
  </si>
  <si>
    <t>Naknade građanima i kućanstvima u novcu - putem ustanova u javnom sektoru</t>
  </si>
  <si>
    <t>Naknade građanima i kućanstvima u naravi - putem ustanova u javnom sektoru</t>
  </si>
  <si>
    <t>Naknade građanima i kućanstvima na temelju osiguranja iz EU sredstava</t>
  </si>
  <si>
    <t>Naknade građanima i kućanstvima u novcu</t>
  </si>
  <si>
    <t>Naknade građanima i kućanstvima u naravi</t>
  </si>
  <si>
    <t>Naknade građanima i kućanstvima iz EU sredstava</t>
  </si>
  <si>
    <t>Tekuće donacije</t>
  </si>
  <si>
    <t>Tekuće donacije u novcu</t>
  </si>
  <si>
    <t>Tekuće donacije u naravi</t>
  </si>
  <si>
    <t>Tekuće donacije iz EU sredstava</t>
  </si>
  <si>
    <t>Kapitalne donacije</t>
  </si>
  <si>
    <t>Kapitalne donacije neprofitnim organizacijama</t>
  </si>
  <si>
    <t>Kapitalne donacije građanima i kućanstvima</t>
  </si>
  <si>
    <t>Kapitalne donacije iz EU sredstava</t>
  </si>
  <si>
    <t>Naknade šteta pravnim i fizičkim osobama</t>
  </si>
  <si>
    <t>Penali, ležarine i drugo</t>
  </si>
  <si>
    <t>Naknade šteta zaposlenicima</t>
  </si>
  <si>
    <t>Ugovorene kazne i ostale naknade šteta</t>
  </si>
  <si>
    <t>Tekući prijenosi EU sredstava subjektima izvan</t>
  </si>
  <si>
    <t>Kapitalni prijenosi EU sredstava subjektima izvan</t>
  </si>
  <si>
    <t>Kapitalne pomoći kreditnim i ostalim financ.instit.te trg.društv. u jav.sektoru</t>
  </si>
  <si>
    <t>Kapitalne pomoći kred. i ost.financ.inst. i trg.druš, zadrug izvan jav.sektora</t>
  </si>
  <si>
    <t>Kapitalne pomoći poljoprivrednicima i obrtnicima</t>
  </si>
  <si>
    <t>Kapitalne pomoći iz EU sredstava</t>
  </si>
  <si>
    <t>Raspored rashoda</t>
  </si>
  <si>
    <t>Povrat poreza i prireza na dohodak po godišnjoj prijavi</t>
  </si>
  <si>
    <t>Povrat poreza na dobit po godišnjoj prijavi</t>
  </si>
  <si>
    <t>Pomoći od inozemnih vlada</t>
  </si>
  <si>
    <t>Tekuće pomoći od inozemnih vlada</t>
  </si>
  <si>
    <t>Kapitalne pomoći od inozemnih vlada</t>
  </si>
  <si>
    <t>Pomoći od međunarodnih organizacija te institucija i tijela EU</t>
  </si>
  <si>
    <t>Tekuće pomoći od međunarodnih organizacija</t>
  </si>
  <si>
    <t>Kapitalne pomoći od međunarodnih organizacija</t>
  </si>
  <si>
    <t>Tekuće pomoći od institucija i tijela  EU</t>
  </si>
  <si>
    <t>Kapitalne pomoći od institucija i tijela  EU</t>
  </si>
  <si>
    <t>Pomoći proračunu iz drugih proračuna</t>
  </si>
  <si>
    <t>Tekuće pomoći proračunu iz drugih proračuna</t>
  </si>
  <si>
    <t>Kapitalne pomoći proračunu iz drugih proračuna</t>
  </si>
  <si>
    <t>Pomoći od izvanproračunskih korisnika</t>
  </si>
  <si>
    <t>Tekuće pomoći od izvanproračunskih korisnika</t>
  </si>
  <si>
    <t>Kapitalne pomoći od izvanproračunskih korisnika</t>
  </si>
  <si>
    <t>Pomoći proračunskim korisnicima iz proračuna koji im nije nadležan</t>
  </si>
  <si>
    <t>Tekuće pomoći proračunskim korisnicima iz proračuna koji im nije nadležan</t>
  </si>
  <si>
    <t>Kapitalne pomoći proračunskim korisnicima iz proračuna koji im nije nadležan</t>
  </si>
  <si>
    <t>Prihodi od financijske imovine</t>
  </si>
  <si>
    <t>Prihodi od kamata po vrijednosnim papirima</t>
  </si>
  <si>
    <t>Kamate na oročena sredstva i depozite po viđenju</t>
  </si>
  <si>
    <t>Prihodi od zateznih kamata</t>
  </si>
  <si>
    <t>Prihodi od pozitivnih tečajnih razlika i razlika zbog primjene valutne klauzule</t>
  </si>
  <si>
    <t>Prihodi od dividendi</t>
  </si>
  <si>
    <t>Prihodi iz dobiti trg.društava, kred.i ost.finan.inst. po posebnim propisima</t>
  </si>
  <si>
    <t>Ostali prihodi od financijske imovine</t>
  </si>
  <si>
    <t>Prihodi od nefinancijske imovine</t>
  </si>
  <si>
    <t>Naknade za koncesije</t>
  </si>
  <si>
    <t>Prihodi od zakupa i iznajmljivanja imovine</t>
  </si>
  <si>
    <t>Naknada za korištenje nefinancijske imovine</t>
  </si>
  <si>
    <t>Naknade za ceste</t>
  </si>
  <si>
    <t>Prihodi od prodaje kratkotrajne nefinancijske imovine</t>
  </si>
  <si>
    <t>Ostali prihodi od nefinancijske imovine</t>
  </si>
  <si>
    <t>Prihodi od kamata na dane zajmove</t>
  </si>
  <si>
    <t>Prihodi od kamata na dane zajmove međ.org.,inst. i tijelima EU te inoz.vladama</t>
  </si>
  <si>
    <t>Prihodi od kamata na dane zajmove neprofit. organizac., građanima i kućanstvima</t>
  </si>
  <si>
    <t>Prihodi od kamata na dane zajmove kredit. i ostalim finan.instit.u javn.sektoru</t>
  </si>
  <si>
    <t>Prihodi od kamata na dane zajmove trgovačkim društvima u javnom sektoru</t>
  </si>
  <si>
    <t>Prihodi od kamata na dane zajmove kredit. i ostalim fin.inst. izvan jav.sektora</t>
  </si>
  <si>
    <t>Prihodi od kamata na dane zajmove trg. društ. i obrtnicima izvan javnog sektora</t>
  </si>
  <si>
    <t>Prihodi od kamata na dane zajmove drugim razinama vlasti</t>
  </si>
  <si>
    <t>Prihodi od kamata na dane zajmove po protestiranim jamstvima</t>
  </si>
  <si>
    <t>Prihodi od kamata na dane zajmove neprof.org., građ. i kućan.po protest.jamst.</t>
  </si>
  <si>
    <t>Prih. od kamata na dane zajmove kred.i ost.fin.inst. u jav.sekt. po prot.jamst.</t>
  </si>
  <si>
    <t>Prihodi od kamata na dane zajmove trg.društ. u jav.sektoru po protest.jamstvima</t>
  </si>
  <si>
    <t>Prih.od kamata na dane zajmove kred.i finan.inst. izvan jav.sekt.po prot.jamst.</t>
  </si>
  <si>
    <t>Prih.od kamata na dane zajmove trg.dr.i obrtn. izvan jav.sekt.po protest.jamst.</t>
  </si>
  <si>
    <t>Prihodi od kamata na dane zajmove drugim razinama vlasti po protest. jamstvima</t>
  </si>
  <si>
    <t>Prihodi po posebnim propisima</t>
  </si>
  <si>
    <t>Prihodi od novčane naknade poslodav. zbog nezapoš. osoba s invaliditetom</t>
  </si>
  <si>
    <t>Komunalni doprinosi i naknade</t>
  </si>
  <si>
    <t>Prihodi od prodaje proizvoda i robe</t>
  </si>
  <si>
    <t>Prihodi od pruženih usluga</t>
  </si>
  <si>
    <t>Prihodi iz nadležnog proračuna za financiranje rashoda poslovanja</t>
  </si>
  <si>
    <t>Prihodi iz nadležnog proračuna za fin. rashoda za nabavu nefinac. imovine</t>
  </si>
  <si>
    <t>Prihodi iz nadležnog prorač. za fin. izdataka za fin. imovinu i otplatu zajmova</t>
  </si>
  <si>
    <t>Prihodi od HZZO-a na temelju ugovornih obveza</t>
  </si>
  <si>
    <t>Kazne i upravne mjere</t>
  </si>
  <si>
    <t>Raspored prihoda</t>
  </si>
  <si>
    <t>Prihodi od prodaje materijalne imovine - prirodnih bogatstava</t>
  </si>
  <si>
    <t>Prihodi od prodaje nematerijalne imovine</t>
  </si>
  <si>
    <t>Prihodi od prodaje građevinskih objekata</t>
  </si>
  <si>
    <t>Prihodi od prodaje postrojenja i opreme</t>
  </si>
  <si>
    <t>Prihodi od prodaje prijevoznih sredstava</t>
  </si>
  <si>
    <t>Prihodi od prodaje knjiga, umjetničkih djela i ostalih izložbenih vrijednosti</t>
  </si>
  <si>
    <t>Prihodi od prodaje višegodišnjih nasada i osnovnog stada</t>
  </si>
  <si>
    <t>Prihodi od prodaje nematerijalne proizvedene imovine</t>
  </si>
  <si>
    <t>Prihodi od prodaje plemenitih metala i ostalih pohranjenih vrijednosti</t>
  </si>
  <si>
    <t>Prihodi od prodaje zaliha</t>
  </si>
  <si>
    <t>Vlastiti izvori iz proračuna</t>
  </si>
  <si>
    <t>Ostali vlastiti izvori</t>
  </si>
  <si>
    <t>Ispravak vlastitih izvora iz proračuna za obveze</t>
  </si>
  <si>
    <t>Ispravak ostalih vlastitih izvora za obveze</t>
  </si>
  <si>
    <t>Promjene u vrijednosti i obujmu imovine</t>
  </si>
  <si>
    <t>Promjene u vrijednosti i obujmu obveza</t>
  </si>
  <si>
    <t>Obračun  prihoda i rashoda poslovanja</t>
  </si>
  <si>
    <t>Obračun prihoda i rashoda od nefinancijske imovine</t>
  </si>
  <si>
    <t>Obračun primitaka i izdataka od financijske imovine</t>
  </si>
  <si>
    <t>Višak prihoda</t>
  </si>
  <si>
    <t>Manjak prihoda</t>
  </si>
  <si>
    <t>Obračunati doprinosi za obvezno zdravstveno osiguranje</t>
  </si>
  <si>
    <t>Obračunati doprinosi za mirovinsko osiguranje</t>
  </si>
  <si>
    <t>Obračunati doprinosi za zapošljavanje</t>
  </si>
  <si>
    <t>Prihodi od prodaje proizvoda i roba i pruženih usluga</t>
  </si>
  <si>
    <t>Obračunati prihodi od HZZO-a na temelju ugovornih obveza</t>
  </si>
  <si>
    <t>Rezerviranja za otplatu zajmova/kredita koji dospijevaju u tekućoj godinu</t>
  </si>
  <si>
    <t>Ostala rezerviranja (stalna pričuva i drugo)</t>
  </si>
  <si>
    <t>Tuđa imovina dobivena na korištenje</t>
  </si>
  <si>
    <t>Dana jamstva</t>
  </si>
  <si>
    <t>Dana kreditna pisma</t>
  </si>
  <si>
    <t>Instrumenti osiguranja plaćanja</t>
  </si>
  <si>
    <t>Ostali izvanbilančni zapisi</t>
  </si>
  <si>
    <t>SREDSTVA MK-a ZA PROGRAMSKU DJELTNOST</t>
  </si>
  <si>
    <t>VIŠAK IZ  PRETHODNE GODINE RASPOREĐEN PREMA KONTIMA</t>
  </si>
  <si>
    <t>VLASTITA SREDSTVA</t>
  </si>
  <si>
    <t>UKUPNO</t>
  </si>
  <si>
    <t>IZVOR 31</t>
  </si>
  <si>
    <t>IZVOR 43</t>
  </si>
  <si>
    <t>IZVOR 52</t>
  </si>
  <si>
    <t>IZVOR 61</t>
  </si>
  <si>
    <t>UKUPNO PRIHODI</t>
  </si>
  <si>
    <t>UKUPNO RASHODI</t>
  </si>
  <si>
    <t>BROJ KONTA
(4 razina)</t>
  </si>
  <si>
    <t>Ukupni iznos iz tablice 2.</t>
  </si>
  <si>
    <t>Potpis ravnatelja ustanove</t>
  </si>
  <si>
    <t>PODACI O RAVNATELJU USTANOVE</t>
  </si>
  <si>
    <t>Ukupni iznosi iz tablice 2.</t>
  </si>
  <si>
    <t>NAZIV KONTA
(automatski se upisuje unosom kontnog broja)</t>
  </si>
  <si>
    <t>Konačno izvješće (označiti s X)</t>
  </si>
  <si>
    <t>DETALJNI OPIS IZVRŠENOG PROGRAMA
(ujedno navesti aktinosti koje su provodene programom te ukoliko ih je bilo navesti razloge odstupanja od planiranog)</t>
  </si>
  <si>
    <t xml:space="preserve">OSTALI IZVORI FINANCIRANJA  specificirati izvor (izvor 43, 52) </t>
  </si>
  <si>
    <t xml:space="preserve">UTROŠENA VLASTITA SREDSTVA PO PROGRAMU (izvor 31) </t>
  </si>
  <si>
    <t>PROGRAMSKA DJELATNOST</t>
  </si>
  <si>
    <t xml:space="preserve">UTROŠENI IZNOS SREDSTAVA MINISTARSTVA  - prikazati utrošeni iznos sredstava Ministarstva (izvor 11) </t>
  </si>
  <si>
    <t xml:space="preserve">ugovoreno </t>
  </si>
  <si>
    <t xml:space="preserve">izvršeno </t>
  </si>
  <si>
    <t xml:space="preserve">ostali izvori financiraja </t>
  </si>
  <si>
    <t>SPECIFIKACIJA TROŠKOVA SREDSTAVA MINISTARSTVA KULTURE I MEDIJA (EUR)</t>
  </si>
  <si>
    <t>UGOVORENI IZNOS (SREDSTVA MINISTARSTVA - IZVOR 11)</t>
  </si>
  <si>
    <t>ZA 2023. GODINU</t>
  </si>
  <si>
    <t>Nastavak (IV. faza) izgradnje lapidarija Arheološkog muzeja Narona u Vidu kraj Metkovića na dijelu k. č. 438/127, k. o. Vid</t>
  </si>
  <si>
    <r>
      <t xml:space="preserve">Gostovanje izložbe </t>
    </r>
    <r>
      <rPr>
        <i/>
        <sz val="9"/>
        <color indexed="8"/>
        <rFont val="Times New Roman"/>
        <family val="1"/>
        <charset val="238"/>
      </rPr>
      <t>Rimski carski portret na srebrnom novcu iz fundusa Arheološkog muzeja u Dubrovniku</t>
    </r>
  </si>
  <si>
    <r>
      <t xml:space="preserve">Najam vozila: FUERTE d.o.o., račun 10-WEB2-1, konto 323991, iznos = </t>
    </r>
    <r>
      <rPr>
        <b/>
        <sz val="9"/>
        <color rgb="FF000000"/>
        <rFont val="Calibri"/>
        <family val="2"/>
        <charset val="238"/>
      </rPr>
      <t>120,00 EUR</t>
    </r>
    <r>
      <rPr>
        <sz val="9"/>
        <color indexed="8"/>
        <rFont val="Calibri"/>
        <family val="2"/>
        <charset val="238"/>
      </rPr>
      <t xml:space="preserve">  (izvor 11)
Osiguranje:  CROATIA OSIGURANJE d.d., račun 990275158/23, konto 329221, iznos = </t>
    </r>
    <r>
      <rPr>
        <b/>
        <sz val="9"/>
        <color rgb="FF000000"/>
        <rFont val="Calibri"/>
        <family val="2"/>
        <charset val="238"/>
      </rPr>
      <t>20,00 EUR</t>
    </r>
    <r>
      <rPr>
        <sz val="9"/>
        <color indexed="8"/>
        <rFont val="Calibri"/>
        <family val="2"/>
        <charset val="238"/>
      </rPr>
      <t xml:space="preserve">  (izvor 11)
 CROATIA OSIGURANJE d.d., račun 990565856/23, konto 329221, iznos = </t>
    </r>
    <r>
      <rPr>
        <b/>
        <sz val="9"/>
        <color rgb="FF000000"/>
        <rFont val="Calibri"/>
        <family val="2"/>
        <charset val="238"/>
      </rPr>
      <t>53,11 EUR</t>
    </r>
    <r>
      <rPr>
        <sz val="9"/>
        <color indexed="8"/>
        <rFont val="Calibri"/>
        <family val="2"/>
        <charset val="238"/>
      </rPr>
      <t xml:space="preserve">  (izvor 11)
 CROATIA OSIGURANJE d.d., račun 990586330/23, konto 329221, iznos =</t>
    </r>
    <r>
      <rPr>
        <b/>
        <sz val="9"/>
        <color rgb="FF000000"/>
        <rFont val="Calibri"/>
        <family val="2"/>
        <charset val="238"/>
      </rPr>
      <t xml:space="preserve"> 29,20 EUR</t>
    </r>
    <r>
      <rPr>
        <sz val="9"/>
        <color indexed="8"/>
        <rFont val="Calibri"/>
        <family val="2"/>
        <charset val="238"/>
      </rPr>
      <t xml:space="preserve">  (izvor 11)
 CROATIA OSIGURANJE d.d., račun 527700002398, konto 329221, iznos =</t>
    </r>
    <r>
      <rPr>
        <b/>
        <sz val="9"/>
        <color rgb="FF000000"/>
        <rFont val="Calibri"/>
        <family val="2"/>
        <charset val="238"/>
      </rPr>
      <t xml:space="preserve"> 20,00 EUR</t>
    </r>
    <r>
      <rPr>
        <sz val="9"/>
        <color indexed="8"/>
        <rFont val="Calibri"/>
        <family val="2"/>
        <charset val="238"/>
      </rPr>
      <t xml:space="preserve">  (izvor 11)
Grafičke usluge:  T-REKLAM, račun 104/1/1, konto 323911, iznos = </t>
    </r>
    <r>
      <rPr>
        <b/>
        <sz val="9"/>
        <color rgb="FF000000"/>
        <rFont val="Calibri"/>
        <family val="2"/>
        <charset val="238"/>
      </rPr>
      <t>490,63 EUR</t>
    </r>
    <r>
      <rPr>
        <sz val="9"/>
        <color indexed="8"/>
        <rFont val="Calibri"/>
        <family val="2"/>
        <charset val="238"/>
      </rPr>
      <t xml:space="preserve">  (izvor 11)
 Print panoa: SERGALI d.o.o., račun 202/V1/1, konto 323911, dio računa =</t>
    </r>
    <r>
      <rPr>
        <b/>
        <sz val="9"/>
        <color rgb="FF000000"/>
        <rFont val="Calibri"/>
        <family val="2"/>
        <charset val="238"/>
      </rPr>
      <t xml:space="preserve"> 60,82 EUR</t>
    </r>
    <r>
      <rPr>
        <sz val="9"/>
        <color indexed="8"/>
        <rFont val="Calibri"/>
        <family val="2"/>
        <charset val="238"/>
      </rPr>
      <t xml:space="preserve">  (izvor 11)
Letak: KERSCHOFFSET d.o.o., račun 777/VP1/1, konto 32334, dio računa = </t>
    </r>
    <r>
      <rPr>
        <b/>
        <sz val="9"/>
        <color rgb="FF000000"/>
        <rFont val="Calibri"/>
        <family val="2"/>
        <charset val="238"/>
      </rPr>
      <t>46,62 EUR</t>
    </r>
    <r>
      <rPr>
        <sz val="9"/>
        <color indexed="8"/>
        <rFont val="Calibri"/>
        <family val="2"/>
        <charset val="238"/>
      </rPr>
      <t xml:space="preserve"> (izvor 11)
Ostali troškovi:  PROIZVODNJA NAMJEŠTAJA LIPA, račun 3/1/1. konto 323991, iznos = </t>
    </r>
    <r>
      <rPr>
        <b/>
        <sz val="9"/>
        <color rgb="FF000000"/>
        <rFont val="Calibri"/>
        <family val="2"/>
        <charset val="238"/>
      </rPr>
      <t>290,00 EUR</t>
    </r>
    <r>
      <rPr>
        <sz val="9"/>
        <color indexed="8"/>
        <rFont val="Calibri"/>
        <family val="2"/>
        <charset val="238"/>
      </rPr>
      <t xml:space="preserve"> (izvor 11)
Film i izrada fotografija: VERAJA, račun 014-001-002, konto 323921, iznos = </t>
    </r>
    <r>
      <rPr>
        <b/>
        <sz val="9"/>
        <color rgb="FF000000"/>
        <rFont val="Calibri"/>
        <family val="2"/>
        <charset val="238"/>
      </rPr>
      <t>40,00 EUR</t>
    </r>
    <r>
      <rPr>
        <sz val="9"/>
        <color indexed="8"/>
        <rFont val="Calibri"/>
        <family val="2"/>
        <charset val="238"/>
      </rPr>
      <t xml:space="preserve"> (izvor 11)
Smještaj: ĐUĐA&amp;MATE, račun 424/1/2, konto 323991, iznos = </t>
    </r>
    <r>
      <rPr>
        <b/>
        <sz val="9"/>
        <color rgb="FF000000"/>
        <rFont val="Calibri"/>
        <family val="2"/>
        <charset val="238"/>
      </rPr>
      <t>82,30 EUR</t>
    </r>
    <r>
      <rPr>
        <sz val="9"/>
        <color indexed="8"/>
        <rFont val="Calibri"/>
        <family val="2"/>
        <charset val="238"/>
      </rPr>
      <t xml:space="preserve"> (izvor 11)
 Putni nalog br. 8/2023, autor izložbe, konto 32111, iznos = </t>
    </r>
    <r>
      <rPr>
        <b/>
        <sz val="9"/>
        <color rgb="FF000000"/>
        <rFont val="Calibri"/>
        <family val="2"/>
        <charset val="238"/>
      </rPr>
      <t>46,00 EUR</t>
    </r>
    <r>
      <rPr>
        <sz val="9"/>
        <color indexed="8"/>
        <rFont val="Calibri"/>
        <family val="2"/>
        <charset val="238"/>
      </rPr>
      <t xml:space="preserve"> (izvor 11)
Dnevnice: Putni nalog broj 8/2023, autor izložbe, konto 32111, iznos = </t>
    </r>
    <r>
      <rPr>
        <b/>
        <sz val="9"/>
        <color rgb="FF000000"/>
        <rFont val="Calibri"/>
        <family val="2"/>
        <charset val="238"/>
      </rPr>
      <t>28,55 EUR</t>
    </r>
    <r>
      <rPr>
        <sz val="9"/>
        <color indexed="8"/>
        <rFont val="Calibri"/>
        <family val="2"/>
        <charset val="238"/>
      </rPr>
      <t xml:space="preserve"> (izvor 11)
</t>
    </r>
  </si>
  <si>
    <r>
      <t xml:space="preserve">Print panoa: SERGALI d.o.o., račun 202/V1/1, konto 323911, </t>
    </r>
    <r>
      <rPr>
        <b/>
        <sz val="9"/>
        <color rgb="FF000000"/>
        <rFont val="Calibri"/>
        <family val="2"/>
        <charset val="238"/>
      </rPr>
      <t xml:space="preserve"> 425,62 EUR (izvor 52)</t>
    </r>
    <r>
      <rPr>
        <sz val="9"/>
        <color indexed="8"/>
        <rFont val="Calibri"/>
        <family val="2"/>
        <charset val="238"/>
      </rPr>
      <t xml:space="preserve">
STAKLORAD PERAK, račun 31-1-1, konto 323991, iznos = </t>
    </r>
    <r>
      <rPr>
        <b/>
        <sz val="9"/>
        <color rgb="FF000000"/>
        <rFont val="Calibri"/>
        <family val="2"/>
        <charset val="238"/>
      </rPr>
      <t>74,38 EUR - (izvor 52)</t>
    </r>
    <r>
      <rPr>
        <sz val="9"/>
        <color indexed="8"/>
        <rFont val="Calibri"/>
        <family val="2"/>
        <charset val="238"/>
      </rPr>
      <t xml:space="preserve">
Reprezentacija:  ĐUĐA&amp;MATE, račun 413/1/2, konto 329312, iznos = </t>
    </r>
    <r>
      <rPr>
        <b/>
        <sz val="9"/>
        <color rgb="FF000000"/>
        <rFont val="Calibri"/>
        <family val="2"/>
        <charset val="238"/>
      </rPr>
      <t>116,41 EUR (izvor 43)</t>
    </r>
    <r>
      <rPr>
        <sz val="9"/>
        <color indexed="8"/>
        <rFont val="Calibri"/>
        <family val="2"/>
        <charset val="238"/>
      </rPr>
      <t xml:space="preserve">
ĐUĐA&amp;MATE, catering za uzvanike, rč. 425/1/2, </t>
    </r>
    <r>
      <rPr>
        <b/>
        <sz val="9"/>
        <color rgb="FF000000"/>
        <rFont val="Calibri"/>
        <family val="2"/>
        <charset val="238"/>
      </rPr>
      <t>76,99 EUR (izvor 43)</t>
    </r>
    <r>
      <rPr>
        <sz val="9"/>
        <color indexed="8"/>
        <rFont val="Calibri"/>
        <family val="2"/>
        <charset val="238"/>
      </rPr>
      <t xml:space="preserve">
 Razni dobavljači, konto 329312, iznos = </t>
    </r>
    <r>
      <rPr>
        <b/>
        <sz val="9"/>
        <color rgb="FF000000"/>
        <rFont val="Calibri"/>
        <family val="2"/>
        <charset val="238"/>
      </rPr>
      <t>71,30 EUR (izvor 43)</t>
    </r>
  </si>
  <si>
    <t>U Arheološkom muzeju Narona je od 23. veljače do 13. svibnja 2023. godine gostovala izložba Rimski carski portret na srebrnom novcu iz fundusa Arheološkog muzeja u Dubrovniku. Na izložbi je prezentirano 45 doniranih rimskih srebrnjaka – denara, a fokus u obradi građe stavljen je na prikaze portreta careva i članova njihovih obitelji. Izložbom se želi potaknuti javnost na doniranje građe nadležnim muzejima. Na samom zatvaranju izložbe autor Darko Milošević je održao predavanje pod nazivom Portreti careva kroz stoljeća. Troškovi izložbe u iznosu od 1.327,23 EUR osigurani su iz izvora 11, odnosno Ministarstva kulture i medija. Osim toga gostovanje izložbe je novčano pomogla Dubrovačko-neretvanska županija u iznosu od 500 eura, a troškovi rezentacije u iznosu od 264,70 EUR su podmireni iz vlastitih prihoda.
Ukupni trošak izložbe je 2.091,93 EUR što je više za 101,09 EUR od planiranih troškova.</t>
  </si>
  <si>
    <r>
      <t xml:space="preserve">Izložba </t>
    </r>
    <r>
      <rPr>
        <i/>
        <sz val="9"/>
        <color indexed="8"/>
        <rFont val="Times New Roman"/>
        <family val="1"/>
        <charset val="238"/>
      </rPr>
      <t xml:space="preserve">Mitološki blizanci u Naroni </t>
    </r>
  </si>
  <si>
    <r>
      <t xml:space="preserve">Izrada ilustracija za izložbu: WorldofCat, račun 2-1-1, konto 323791, iznos = </t>
    </r>
    <r>
      <rPr>
        <sz val="9"/>
        <color rgb="FF000000"/>
        <rFont val="Calibri"/>
        <family val="2"/>
        <charset val="238"/>
      </rPr>
      <t>150,00 EUR  (izvor 11)</t>
    </r>
    <r>
      <rPr>
        <sz val="9"/>
        <color indexed="8"/>
        <rFont val="Calibri"/>
        <family val="2"/>
        <charset val="238"/>
      </rPr>
      <t xml:space="preserve">
 Vas losif Levente, račun 11-0001, konto 323791, iznos = </t>
    </r>
    <r>
      <rPr>
        <b/>
        <sz val="9"/>
        <color rgb="FF000000"/>
        <rFont val="Calibri"/>
        <family val="2"/>
        <charset val="238"/>
      </rPr>
      <t>125,00 EUR (izvor 11)</t>
    </r>
    <r>
      <rPr>
        <sz val="9"/>
        <color indexed="8"/>
        <rFont val="Calibri"/>
        <family val="2"/>
        <charset val="238"/>
      </rPr>
      <t xml:space="preserve">
 Vas losif Levente, račun 11-0004, konto 323791, iznos = </t>
    </r>
    <r>
      <rPr>
        <b/>
        <sz val="9"/>
        <color rgb="FF000000"/>
        <rFont val="Calibri"/>
        <family val="2"/>
        <charset val="238"/>
      </rPr>
      <t>125,00 EUR (izvor 11)</t>
    </r>
    <r>
      <rPr>
        <sz val="9"/>
        <color indexed="8"/>
        <rFont val="Calibri"/>
        <family val="2"/>
        <charset val="238"/>
      </rPr>
      <t xml:space="preserve">
 WorldofCat, račun 4-1-1, konto 323791, iznos = </t>
    </r>
    <r>
      <rPr>
        <b/>
        <sz val="9"/>
        <color rgb="FF000000"/>
        <rFont val="Calibri"/>
        <family val="2"/>
        <charset val="238"/>
      </rPr>
      <t>150,00 EUR  (izvor 11)</t>
    </r>
    <r>
      <rPr>
        <sz val="9"/>
        <color indexed="8"/>
        <rFont val="Calibri"/>
        <family val="2"/>
        <charset val="238"/>
      </rPr>
      <t xml:space="preserve">
 Flora Kirk, račun 202302-02, konto 323791, iznos = </t>
    </r>
    <r>
      <rPr>
        <b/>
        <sz val="9"/>
        <color rgb="FF000000"/>
        <rFont val="Calibri"/>
        <family val="2"/>
        <charset val="238"/>
      </rPr>
      <t>100,00 EUR  (izvor 11)</t>
    </r>
    <r>
      <rPr>
        <sz val="9"/>
        <color indexed="8"/>
        <rFont val="Calibri"/>
        <family val="2"/>
        <charset val="238"/>
      </rPr>
      <t xml:space="preserve">
Intelektualne usluge:  grafička priprema i tisak kataloga, plakata…, Plotanje Martinović, račun 158-01, konto 323791, iznos = </t>
    </r>
    <r>
      <rPr>
        <b/>
        <sz val="9"/>
        <color rgb="FF000000"/>
        <rFont val="Calibri"/>
        <family val="2"/>
        <charset val="238"/>
      </rPr>
      <t>2.710,20 EUR  (izvor 11)</t>
    </r>
    <r>
      <rPr>
        <sz val="9"/>
        <color indexed="8"/>
        <rFont val="Calibri"/>
        <family val="2"/>
        <charset val="238"/>
      </rPr>
      <t xml:space="preserve">
Art Narona, izrada okvira, račun 015-P1/2, konto 322111,dio računa = </t>
    </r>
    <r>
      <rPr>
        <b/>
        <sz val="9"/>
        <color rgb="FF000000"/>
        <rFont val="Calibri"/>
        <family val="2"/>
        <charset val="238"/>
      </rPr>
      <t xml:space="preserve">71,07 EUR  (izvor 11) </t>
    </r>
    <r>
      <rPr>
        <sz val="9"/>
        <color indexed="8"/>
        <rFont val="Calibri"/>
        <family val="2"/>
        <charset val="238"/>
      </rPr>
      <t xml:space="preserve">(ukupan iznos računa = 240,00 EUR)
Lektura teksta: Verbarium, račun 42-P-1, konto 323771, iznos = </t>
    </r>
    <r>
      <rPr>
        <b/>
        <sz val="9"/>
        <color rgb="FF000000"/>
        <rFont val="Calibri"/>
        <family val="2"/>
        <charset val="238"/>
      </rPr>
      <t>77,61 EUR  (izvor 11)</t>
    </r>
    <r>
      <rPr>
        <sz val="9"/>
        <color indexed="8"/>
        <rFont val="Calibri"/>
        <family val="2"/>
        <charset val="238"/>
      </rPr>
      <t xml:space="preserve">
Grafičke usluge:  Steve McDonald, račun FCD86865-0001, konto 323911, iznos = </t>
    </r>
    <r>
      <rPr>
        <b/>
        <sz val="9"/>
        <color rgb="FF000000"/>
        <rFont val="Calibri"/>
        <family val="2"/>
        <charset val="238"/>
      </rPr>
      <t>139,40 EUR  (izvor 11)</t>
    </r>
    <r>
      <rPr>
        <sz val="9"/>
        <color indexed="8"/>
        <rFont val="Calibri"/>
        <family val="2"/>
        <charset val="238"/>
      </rPr>
      <t xml:space="preserve">
 Steve McDonald, račun FCD86865-0002, konto 323911, iznos = </t>
    </r>
    <r>
      <rPr>
        <b/>
        <sz val="9"/>
        <color rgb="FF000000"/>
        <rFont val="Calibri"/>
        <family val="2"/>
        <charset val="238"/>
      </rPr>
      <t>282,40 EUR  (izvor 11</t>
    </r>
    <r>
      <rPr>
        <sz val="9"/>
        <color indexed="8"/>
        <rFont val="Calibri"/>
        <family val="2"/>
        <charset val="238"/>
      </rPr>
      <t>)
 Domaća radinost vl. Miljenko Majstrović, račun 03/2023, konto 323911, iznos =</t>
    </r>
    <r>
      <rPr>
        <b/>
        <sz val="9"/>
        <color rgb="FF000000"/>
        <rFont val="Calibri"/>
        <family val="2"/>
        <charset val="238"/>
      </rPr>
      <t xml:space="preserve"> 51,00 EUR  (izvor 11)</t>
    </r>
  </si>
  <si>
    <r>
      <t xml:space="preserve">Prijevod teksta, Ugovor o djelu br. 1, konto 32372, iznos = </t>
    </r>
    <r>
      <rPr>
        <b/>
        <sz val="9"/>
        <color rgb="FF000000"/>
        <rFont val="Calibri"/>
        <family val="2"/>
        <charset val="238"/>
      </rPr>
      <t>484,95 EUR (izvor 31)</t>
    </r>
    <r>
      <rPr>
        <sz val="9"/>
        <color indexed="8"/>
        <rFont val="Calibri"/>
        <family val="2"/>
        <charset val="238"/>
      </rPr>
      <t xml:space="preserve">
Ostali troškovi:  trošak materijala, Zadruga artist Vito, račun 11-D1-00, konto 323991, iznos = </t>
    </r>
    <r>
      <rPr>
        <b/>
        <sz val="9"/>
        <color rgb="FF000000"/>
        <rFont val="Calibri"/>
        <family val="2"/>
        <charset val="238"/>
      </rPr>
      <t>54,70 EUR (izvor 31</t>
    </r>
    <r>
      <rPr>
        <sz val="9"/>
        <color indexed="8"/>
        <rFont val="Calibri"/>
        <family val="2"/>
        <charset val="238"/>
      </rPr>
      <t xml:space="preserve">)
 Ikea Hrvatska d.o.o.,stol, račun 65689/533/1, konto 323991, iznos = </t>
    </r>
    <r>
      <rPr>
        <b/>
        <sz val="9"/>
        <color rgb="FF000000"/>
        <rFont val="Calibri"/>
        <family val="2"/>
        <charset val="238"/>
      </rPr>
      <t>44,32 EUR (izvor 31)</t>
    </r>
    <r>
      <rPr>
        <sz val="9"/>
        <color indexed="8"/>
        <rFont val="Calibri"/>
        <family val="2"/>
        <charset val="238"/>
      </rPr>
      <t xml:space="preserve">
 Metal Primorac, metalni stalci, račun 12/PP1/1, konto 323991, iznos = </t>
    </r>
    <r>
      <rPr>
        <b/>
        <sz val="9"/>
        <color rgb="FF000000"/>
        <rFont val="Calibri"/>
        <family val="2"/>
        <charset val="238"/>
      </rPr>
      <t>193,50 EUR (izvor 31)</t>
    </r>
    <r>
      <rPr>
        <sz val="9"/>
        <color indexed="8"/>
        <rFont val="Calibri"/>
        <family val="2"/>
        <charset val="238"/>
      </rPr>
      <t xml:space="preserve">
Art Narona, izrada okvira, račun 015-P1/2, konto 322111,dio računa = </t>
    </r>
    <r>
      <rPr>
        <b/>
        <sz val="9"/>
        <color rgb="FF000000"/>
        <rFont val="Calibri"/>
        <family val="2"/>
        <charset val="238"/>
      </rPr>
      <t>168,93 EUR (izvor 31)</t>
    </r>
    <r>
      <rPr>
        <sz val="9"/>
        <color indexed="8"/>
        <rFont val="Calibri"/>
        <family val="2"/>
        <charset val="238"/>
      </rPr>
      <t xml:space="preserve">
 Tyler lockett Stido, račun 00001, konto 323911, iznos = </t>
    </r>
    <r>
      <rPr>
        <b/>
        <sz val="9"/>
        <color rgb="FF000000"/>
        <rFont val="Calibri"/>
        <family val="2"/>
        <charset val="238"/>
      </rPr>
      <t>279,00 EUR (izvor 31)</t>
    </r>
    <r>
      <rPr>
        <sz val="9"/>
        <color indexed="8"/>
        <rFont val="Calibri"/>
        <family val="2"/>
        <charset val="238"/>
      </rPr>
      <t xml:space="preserve">
Fotografiranje izložbe, račun 065-001-002, konto 323921, iznos = </t>
    </r>
    <r>
      <rPr>
        <b/>
        <sz val="9"/>
        <color rgb="FF000000"/>
        <rFont val="Calibri"/>
        <family val="2"/>
        <charset val="238"/>
      </rPr>
      <t>80,00 EUR (izvor 31)</t>
    </r>
    <r>
      <rPr>
        <sz val="9"/>
        <color indexed="8"/>
        <rFont val="Calibri"/>
        <family val="2"/>
        <charset val="238"/>
      </rPr>
      <t xml:space="preserve">
Reprezentacija: buket, račun 615/1/3, konto 32999, iznos = </t>
    </r>
    <r>
      <rPr>
        <b/>
        <sz val="9"/>
        <color rgb="FF000000"/>
        <rFont val="Calibri"/>
        <family val="2"/>
        <charset val="238"/>
      </rPr>
      <t>20,00 EUR (izvor 31)</t>
    </r>
  </si>
  <si>
    <t>Program je u cijelosti izvršen.
U Arheološkom muzeju Narona je od 18. svibnja 2023. otvorena izložba  pod nazivom Mitološki blizaci u Naroni, autorice Sande Viskić, kustosice/dokumentaristice Arheološkog muzeja Narona. Na izložbi su prezentirani mitološki i politički blizanački parovi bogova, junaka ili ljudi koji se nalaze u stalnom postavu muzeja. Predviđeno izlaganje izložbe do 18. kolovoza 2023. je zbog izmjene programa produljeno do 9. listopada 2023. Uz izložbu je tiskan dvojezičan katalog na hrvatskom i engleskom jeziku te su izrađeni suveniri uz izložbu. Troškovi izložbe su: tisak, dizajn, fotografiranje i reprezentacije. Ukupni trošak izložbe je 5.307,08 EUR što je više za 130,89 EUR od planiranih troškova izložbe.
Za troškove izložbe planirano je i 398,17 EUR prihoda iz sredstava Grada, sredstva nisu odobrena pa su se troškovi financirali iz vlastitih izvora.</t>
  </si>
  <si>
    <r>
      <rPr>
        <sz val="9"/>
        <color indexed="8"/>
        <rFont val="Times New Roman"/>
        <family val="1"/>
        <charset val="238"/>
      </rPr>
      <t xml:space="preserve">Izložba </t>
    </r>
    <r>
      <rPr>
        <i/>
        <sz val="9"/>
        <color indexed="8"/>
        <rFont val="Times New Roman"/>
        <family val="1"/>
        <charset val="238"/>
      </rPr>
      <t>Nakit iz fundusa Arheološkog muzeja Narona</t>
    </r>
  </si>
  <si>
    <r>
      <t xml:space="preserve">Lektura: Verbarium, račun 111-P1-1, konto 323771, iznos = </t>
    </r>
    <r>
      <rPr>
        <b/>
        <sz val="9"/>
        <color rgb="FF000000"/>
        <rFont val="Calibri"/>
        <family val="2"/>
        <charset val="238"/>
      </rPr>
      <t>88,57 EUR  (izvor 11)</t>
    </r>
    <r>
      <rPr>
        <sz val="9"/>
        <color indexed="8"/>
        <rFont val="Calibri"/>
        <family val="2"/>
        <charset val="238"/>
      </rPr>
      <t xml:space="preserve">
Grafički dizajn: Duplo više d.o.o., račun 008/02/1, ukupan iznos = 929,89 EUR, od toga konto 323911, iznos </t>
    </r>
    <r>
      <rPr>
        <b/>
        <sz val="9"/>
        <color rgb="FF000000"/>
        <rFont val="Calibri"/>
        <family val="2"/>
        <charset val="238"/>
      </rPr>
      <t>265,45 EUR (izvor 11)</t>
    </r>
    <r>
      <rPr>
        <sz val="9"/>
        <color indexed="8"/>
        <rFont val="Calibri"/>
        <family val="2"/>
        <charset val="238"/>
      </rPr>
      <t xml:space="preserve">
Intelektualne usluge: Ugovor o djelu, konzervacija nalaza, konto 323711, iznos = </t>
    </r>
    <r>
      <rPr>
        <b/>
        <sz val="9"/>
        <color rgb="FF000000"/>
        <rFont val="Calibri"/>
        <family val="2"/>
        <charset val="238"/>
      </rPr>
      <t>99,69 EUR (izvor 11)</t>
    </r>
    <r>
      <rPr>
        <sz val="9"/>
        <color indexed="8"/>
        <rFont val="Calibri"/>
        <family val="2"/>
        <charset val="238"/>
      </rPr>
      <t xml:space="preserve">
Grafičke usluge: T-reklam RN 621/1/1 od 16.10.2023., konto 323911, iznos = </t>
    </r>
    <r>
      <rPr>
        <b/>
        <sz val="9"/>
        <color rgb="FF000000"/>
        <rFont val="Calibri"/>
        <family val="2"/>
        <charset val="238"/>
      </rPr>
      <t>129,28 EUR (izvor 11)</t>
    </r>
    <r>
      <rPr>
        <sz val="9"/>
        <color indexed="8"/>
        <rFont val="Calibri"/>
        <family val="2"/>
        <charset val="238"/>
      </rPr>
      <t xml:space="preserve">
Duplo više, RN 010/02/1 od 10.11.2023., konto: 323911 , iznos = </t>
    </r>
    <r>
      <rPr>
        <b/>
        <sz val="9"/>
        <color rgb="FF000000"/>
        <rFont val="Calibri"/>
        <family val="2"/>
        <charset val="238"/>
      </rPr>
      <t>935,35 EUR (izvor 11)</t>
    </r>
    <r>
      <rPr>
        <sz val="9"/>
        <color indexed="8"/>
        <rFont val="Calibri"/>
        <family val="2"/>
        <charset val="238"/>
      </rPr>
      <t xml:space="preserve">
Tiskara Zelina II. dio  PRO23/00000074, konto 32391, iznos =</t>
    </r>
    <r>
      <rPr>
        <b/>
        <sz val="9"/>
        <color rgb="FF000000"/>
        <rFont val="Calibri"/>
        <family val="2"/>
        <charset val="238"/>
      </rPr>
      <t xml:space="preserve"> 472,50 EUR (izvor 11)</t>
    </r>
  </si>
  <si>
    <t>Program je u cjelosti izvršen.
U Arheološkom muzeju Narona je od 12. listopada 2023. otvorena izložba  pod nazivom Nakit iz fundusa Arheološkog muzeja Narona, autorice Konstante Bukovac, više kustostice Arheološkog muzeja Narona. Na izložbi je prezentiran nakit iz fundusa Arheološkog muzeja Narona.
Predviđeno izlaganje izložbe je do veljače 2024. 
Ukupni planirani trošak izložbe je 4.247,13 EUR, a do sada je utrošeno 3.877,88 EUR. Izložba je u tijeku.
Realizaciju izložbe financijski je pomogao Grad Metković u iznosu od 265,00 EUR i Dubrovačko-neretvanska županija u iznosu od 660,00 EUR-a.</t>
  </si>
  <si>
    <r>
      <t>Grafičke usluge: T-reklam RN 621/1/1 od 16.10.2023.,   konto 323912</t>
    </r>
    <r>
      <rPr>
        <b/>
        <sz val="9"/>
        <color rgb="FF000000"/>
        <rFont val="Calibri"/>
        <family val="2"/>
        <charset val="238"/>
      </rPr>
      <t xml:space="preserve"> (izvor 52), iznos = 265,00 EUR</t>
    </r>
    <r>
      <rPr>
        <sz val="9"/>
        <color indexed="8"/>
        <rFont val="Calibri"/>
        <family val="2"/>
        <charset val="238"/>
      </rPr>
      <t xml:space="preserve">
Tiskara Zelina, I. dio  PRO023/izrada kataloga, konto 323911</t>
    </r>
    <r>
      <rPr>
        <b/>
        <sz val="9"/>
        <color rgb="FF000000"/>
        <rFont val="Calibri"/>
        <family val="2"/>
        <charset val="238"/>
      </rPr>
      <t xml:space="preserve"> (izovor 52), iznos = 660,00</t>
    </r>
  </si>
  <si>
    <r>
      <t>Grafički dizajn: Duplo više d.o.o., račun 008/02/1,  konto 323912, iznos =</t>
    </r>
    <r>
      <rPr>
        <b/>
        <sz val="9"/>
        <color rgb="FF000000"/>
        <rFont val="Calibri"/>
        <family val="2"/>
        <charset val="238"/>
      </rPr>
      <t xml:space="preserve"> 664,44 EUR (zvor 31)</t>
    </r>
    <r>
      <rPr>
        <sz val="9"/>
        <color indexed="8"/>
        <rFont val="Calibri"/>
        <family val="2"/>
        <charset val="238"/>
      </rPr>
      <t xml:space="preserve">
Grafičke usluge: T-reklam RN 621/1/1 od 16.10.2023., konto 323912</t>
    </r>
    <r>
      <rPr>
        <b/>
        <sz val="9"/>
        <color rgb="FF000000"/>
        <rFont val="Calibri"/>
        <family val="2"/>
        <charset val="238"/>
      </rPr>
      <t xml:space="preserve"> izvor 31 = 237,60 EUR</t>
    </r>
    <r>
      <rPr>
        <sz val="9"/>
        <color indexed="8"/>
        <rFont val="Calibri"/>
        <family val="2"/>
        <charset val="238"/>
      </rPr>
      <t xml:space="preserve">
Veraja, RN 073-001-002 od 19.10.2023., konto 323922 (vl.sred.), iznos = </t>
    </r>
    <r>
      <rPr>
        <b/>
        <sz val="9"/>
        <color rgb="FF000000"/>
        <rFont val="Calibri"/>
        <family val="2"/>
        <charset val="238"/>
      </rPr>
      <t>60,00 EUR (izvor 31)</t>
    </r>
  </si>
  <si>
    <r>
      <t xml:space="preserve">Putni nalog broj 3 za kordinaciju, konto 4214241, iznos = </t>
    </r>
    <r>
      <rPr>
        <b/>
        <sz val="9"/>
        <color rgb="FF000000"/>
        <rFont val="Calibri"/>
        <family val="2"/>
        <charset val="238"/>
      </rPr>
      <t>302,48 EUR (izvor 11)</t>
    </r>
    <r>
      <rPr>
        <sz val="9"/>
        <color indexed="8"/>
        <rFont val="Calibri"/>
        <family val="2"/>
        <charset val="238"/>
      </rPr>
      <t xml:space="preserve">
Putni nalog broj 7 za koordinaciju, konto 4214241, iznos = </t>
    </r>
    <r>
      <rPr>
        <b/>
        <sz val="9"/>
        <color rgb="FF000000"/>
        <rFont val="Calibri"/>
        <family val="2"/>
        <charset val="238"/>
      </rPr>
      <t>256,48 EUR  (izvor 11</t>
    </r>
    <r>
      <rPr>
        <sz val="9"/>
        <color indexed="8"/>
        <rFont val="Calibri"/>
        <family val="2"/>
        <charset val="238"/>
      </rPr>
      <t xml:space="preserve">)
Građevinske situacije: ING-GRAD, račun 67/20/1, konto 421241, iznos = </t>
    </r>
    <r>
      <rPr>
        <b/>
        <sz val="9"/>
        <color rgb="FF000000"/>
        <rFont val="Calibri"/>
        <family val="2"/>
        <charset val="238"/>
      </rPr>
      <t>224.241,03 EUR  (izvor 11</t>
    </r>
    <r>
      <rPr>
        <sz val="9"/>
        <color indexed="8"/>
        <rFont val="Calibri"/>
        <family val="2"/>
        <charset val="238"/>
      </rPr>
      <t xml:space="preserve">); ING-GRAD, račun 119/20/1, konto 421241, iznos = </t>
    </r>
    <r>
      <rPr>
        <b/>
        <sz val="9"/>
        <color rgb="FF000000"/>
        <rFont val="Calibri"/>
        <family val="2"/>
        <charset val="238"/>
      </rPr>
      <t>32.900,44 EUR  (izvor 11)</t>
    </r>
    <r>
      <rPr>
        <sz val="9"/>
        <color indexed="8"/>
        <rFont val="Calibri"/>
        <family val="2"/>
        <charset val="238"/>
      </rPr>
      <t xml:space="preserve">; ING-GRAD d.o.o., račun 142/20/1, konto 421241, iznos = </t>
    </r>
    <r>
      <rPr>
        <b/>
        <sz val="9"/>
        <color rgb="FF000000"/>
        <rFont val="Calibri"/>
        <family val="2"/>
        <charset val="238"/>
      </rPr>
      <t>687.501,19 EUR  (izvor 11</t>
    </r>
    <r>
      <rPr>
        <sz val="9"/>
        <color indexed="8"/>
        <rFont val="Calibri"/>
        <family val="2"/>
        <charset val="238"/>
      </rPr>
      <t xml:space="preserve">); ING-GRAD, račun 207, konto 421241, iznos = </t>
    </r>
    <r>
      <rPr>
        <b/>
        <sz val="9"/>
        <color rgb="FF000000"/>
        <rFont val="Calibri"/>
        <family val="2"/>
        <charset val="238"/>
      </rPr>
      <t>114.000,00 EUR  (izvor 11);</t>
    </r>
    <r>
      <rPr>
        <sz val="9"/>
        <color indexed="8"/>
        <rFont val="Calibri"/>
        <family val="2"/>
        <charset val="238"/>
      </rPr>
      <t xml:space="preserve"> ING-GRAD, račun 238, konto 421241, iznos = </t>
    </r>
    <r>
      <rPr>
        <b/>
        <sz val="9"/>
        <color rgb="FF000000"/>
        <rFont val="Calibri"/>
        <family val="2"/>
        <charset val="238"/>
      </rPr>
      <t>100.383,54 EUR  (izvor 11)</t>
    </r>
    <r>
      <rPr>
        <sz val="9"/>
        <color indexed="8"/>
        <rFont val="Calibri"/>
        <family val="2"/>
        <charset val="238"/>
      </rPr>
      <t xml:space="preserve">
Stručni nadzor: INTRADOS PROJEKT d.o.o., račun br. 79-P1-1, konto 421241, iznos = </t>
    </r>
    <r>
      <rPr>
        <b/>
        <sz val="9"/>
        <color rgb="FF000000"/>
        <rFont val="Calibri"/>
        <family val="2"/>
        <charset val="238"/>
      </rPr>
      <t>6.727,23 EUR  (izvor 11)</t>
    </r>
    <r>
      <rPr>
        <sz val="9"/>
        <color indexed="8"/>
        <rFont val="Calibri"/>
        <family val="2"/>
        <charset val="238"/>
      </rPr>
      <t xml:space="preserve">; INTRADOS PROJEKT d.o.o., račun 114-P1-1, konto 421241, iznos = </t>
    </r>
    <r>
      <rPr>
        <b/>
        <sz val="9"/>
        <color rgb="FF000000"/>
        <rFont val="Calibri"/>
        <family val="2"/>
        <charset val="238"/>
      </rPr>
      <t>987,01 EUR  (izvor 11</t>
    </r>
    <r>
      <rPr>
        <sz val="9"/>
        <color indexed="8"/>
        <rFont val="Calibri"/>
        <family val="2"/>
        <charset val="238"/>
      </rPr>
      <t xml:space="preserve">); INTRADOS PROJEKT d.o.o., račun 124-P1-1, konto 421241, iznos = </t>
    </r>
    <r>
      <rPr>
        <b/>
        <sz val="9"/>
        <color rgb="FF000000"/>
        <rFont val="Calibri"/>
        <family val="2"/>
        <charset val="238"/>
      </rPr>
      <t>20.625,04 EUR  (izvor 11)</t>
    </r>
    <r>
      <rPr>
        <sz val="9"/>
        <color indexed="8"/>
        <rFont val="Calibri"/>
        <family val="2"/>
        <charset val="238"/>
      </rPr>
      <t xml:space="preserve">; INTRADOS PROJEKT, račun 180, konto 421241, iznos = </t>
    </r>
    <r>
      <rPr>
        <b/>
        <sz val="9"/>
        <color rgb="FF000000"/>
        <rFont val="Calibri"/>
        <family val="2"/>
        <charset val="238"/>
      </rPr>
      <t>3.420,00 EUR  (izvor 11</t>
    </r>
    <r>
      <rPr>
        <sz val="9"/>
        <color indexed="8"/>
        <rFont val="Calibri"/>
        <family val="2"/>
        <charset val="238"/>
      </rPr>
      <t xml:space="preserve">); INTRADOS PROJEKT, račun 181, konto 421241, iznos = </t>
    </r>
    <r>
      <rPr>
        <b/>
        <sz val="9"/>
        <color rgb="FF000000"/>
        <rFont val="Calibri"/>
        <family val="2"/>
        <charset val="238"/>
      </rPr>
      <t>3.011,51 EUR  (izvor 11</t>
    </r>
    <r>
      <rPr>
        <sz val="9"/>
        <color indexed="8"/>
        <rFont val="Calibri"/>
        <family val="2"/>
        <charset val="238"/>
      </rPr>
      <t xml:space="preserve">)
Mihael Talajić, snimanje, račun 112-K/23, konto 421241, iznos = </t>
    </r>
    <r>
      <rPr>
        <b/>
        <sz val="9"/>
        <color rgb="FF000000"/>
        <rFont val="Calibri"/>
        <family val="2"/>
        <charset val="238"/>
      </rPr>
      <t>240,00 EUR  (izvor 11)</t>
    </r>
    <r>
      <rPr>
        <sz val="9"/>
        <color indexed="8"/>
        <rFont val="Calibri"/>
        <family val="2"/>
        <charset val="238"/>
      </rPr>
      <t xml:space="preserve">
Intrados, račun 225-P1-1, konto 421241, iznos = </t>
    </r>
    <r>
      <rPr>
        <b/>
        <sz val="9"/>
        <color rgb="FF000000"/>
        <rFont val="Calibri"/>
        <family val="2"/>
        <charset val="238"/>
      </rPr>
      <t>4.683,33 EUR  (izvor 11)</t>
    </r>
    <r>
      <rPr>
        <sz val="9"/>
        <color indexed="8"/>
        <rFont val="Calibri"/>
        <family val="2"/>
        <charset val="238"/>
      </rPr>
      <t xml:space="preserve">
Intrados , račun 224-P1-1  konto 421241, iznos = </t>
    </r>
    <r>
      <rPr>
        <b/>
        <sz val="9"/>
        <color rgb="FF000000"/>
        <rFont val="Calibri"/>
        <family val="2"/>
        <charset val="238"/>
      </rPr>
      <t>4.044,63 EUR  (izvor 11)</t>
    </r>
    <r>
      <rPr>
        <sz val="9"/>
        <color indexed="8"/>
        <rFont val="Calibri"/>
        <family val="2"/>
        <charset val="238"/>
      </rPr>
      <t xml:space="preserve">
RAČUNI ZA KOJE SMO SREDSTVA DOBILI U 2023., OBVEZA SU 2023., PLAĆENI U 2024.
Ing-grad RN 231/20/1  </t>
    </r>
    <r>
      <rPr>
        <b/>
        <sz val="9"/>
        <color rgb="FF000000"/>
        <rFont val="Calibri"/>
        <family val="2"/>
        <charset val="238"/>
      </rPr>
      <t>134.820,68 EUR</t>
    </r>
    <r>
      <rPr>
        <sz val="9"/>
        <color indexed="8"/>
        <rFont val="Calibri"/>
        <family val="2"/>
        <charset val="238"/>
      </rPr>
      <t xml:space="preserve">, konto 421241 (izvor 11)
Ing grad 258/10/1  </t>
    </r>
    <r>
      <rPr>
        <b/>
        <sz val="9"/>
        <color rgb="FF000000"/>
        <rFont val="Calibri"/>
        <family val="2"/>
        <charset val="238"/>
      </rPr>
      <t>156.110,93 EUR,</t>
    </r>
    <r>
      <rPr>
        <sz val="9"/>
        <color indexed="8"/>
        <rFont val="Calibri"/>
        <family val="2"/>
        <charset val="238"/>
      </rPr>
      <t xml:space="preserve"> konto 421241 (izvor 11)
Ugovor o djelu, recenzija muzeološke koncepcije, </t>
    </r>
    <r>
      <rPr>
        <b/>
        <sz val="9"/>
        <color rgb="FF000000"/>
        <rFont val="Calibri"/>
        <family val="2"/>
        <charset val="238"/>
      </rPr>
      <t>240,10</t>
    </r>
    <r>
      <rPr>
        <sz val="9"/>
        <color indexed="8"/>
        <rFont val="Calibri"/>
        <family val="2"/>
        <charset val="238"/>
      </rPr>
      <t xml:space="preserve"> EUR (dio), konto 421241 (izvor 11)
</t>
    </r>
  </si>
  <si>
    <r>
      <t xml:space="preserve">Pedagoško–andragoške aktivnosti Arheološkog muzeja </t>
    </r>
    <r>
      <rPr>
        <i/>
        <sz val="9"/>
        <color indexed="8"/>
        <rFont val="Times New Roman"/>
        <family val="1"/>
        <charset val="238"/>
      </rPr>
      <t>Narona</t>
    </r>
  </si>
  <si>
    <t>Program je u cjelosti izvršen.
Sve planirane pedagoško-andragoške aktivnosti za 2023. godinu su i provedene. Planirana sredstva iz izvora 11 su utrošena. 
U Arheološkom muzeju Narona održano je više pedagoških aktivnosti. Povodom organiziranja Noći muzeja, Međunarodnog dana muzeja, Rimske noći u Naroni i drugih događanja i manifestacija održane su radionica za djecu (Kamene gomile, Rimska medicina, Sport u antici i Zvijeđa) te su osmišljeni i tiskani edukativni materijali i izrađene video prezentacije.
Ukupni trošak programa je 1.434,94 EUR što je više za 107,71 EUR od planiranih troškova.</t>
  </si>
  <si>
    <r>
      <t xml:space="preserve">Ostali troškovi:  Didaktički materijal – mozaik, Romer shop, konto 323991, iznos = </t>
    </r>
    <r>
      <rPr>
        <b/>
        <sz val="9"/>
        <color rgb="FF000000"/>
        <rFont val="Calibri"/>
        <family val="2"/>
        <charset val="238"/>
      </rPr>
      <t>75,88 EUR  (izvor 11)</t>
    </r>
    <r>
      <rPr>
        <sz val="9"/>
        <color indexed="8"/>
        <rFont val="Calibri"/>
        <family val="2"/>
        <charset val="238"/>
      </rPr>
      <t xml:space="preserve">
Grafička priprema i tisak, T-reklam, račun 62/1/1 konto 32399, iznos = </t>
    </r>
    <r>
      <rPr>
        <b/>
        <sz val="9"/>
        <color rgb="FF000000"/>
        <rFont val="Calibri"/>
        <family val="2"/>
        <charset val="238"/>
      </rPr>
      <t>318,75 EUR (izvor 11)</t>
    </r>
    <r>
      <rPr>
        <sz val="9"/>
        <color indexed="8"/>
        <rFont val="Calibri"/>
        <family val="2"/>
        <charset val="238"/>
      </rPr>
      <t xml:space="preserve">
 Potrošni materijal, Lidl d.o.o. k.d., račun 9017/POSLO120/10214, konto 323991, iznos = </t>
    </r>
    <r>
      <rPr>
        <b/>
        <sz val="9"/>
        <color rgb="FF000000"/>
        <rFont val="Calibri"/>
        <family val="2"/>
        <charset val="238"/>
      </rPr>
      <t>5,64 EUR (izvor 11)</t>
    </r>
    <r>
      <rPr>
        <sz val="9"/>
        <color indexed="8"/>
        <rFont val="Calibri"/>
        <family val="2"/>
        <charset val="238"/>
      </rPr>
      <t xml:space="preserve"> , Petica, račun 1525/01/1, konto 323991, iznos = </t>
    </r>
    <r>
      <rPr>
        <b/>
        <sz val="9"/>
        <color rgb="FF000000"/>
        <rFont val="Calibri"/>
        <family val="2"/>
        <charset val="238"/>
      </rPr>
      <t>4,72 EUR (izvor 11)</t>
    </r>
    <r>
      <rPr>
        <sz val="9"/>
        <color indexed="8"/>
        <rFont val="Calibri"/>
        <family val="2"/>
        <charset val="238"/>
      </rPr>
      <t xml:space="preserve">
Razni troškovi, razni dobavljači Trgovina delta color, račun 7013/1/1,konto 323991, iznos = </t>
    </r>
    <r>
      <rPr>
        <b/>
        <sz val="9"/>
        <color rgb="FF000000"/>
        <rFont val="Calibri"/>
        <family val="2"/>
        <charset val="238"/>
      </rPr>
      <t>26,37 EUR (izvor 11</t>
    </r>
    <r>
      <rPr>
        <sz val="9"/>
        <color indexed="8"/>
        <rFont val="Calibri"/>
        <family val="2"/>
        <charset val="238"/>
      </rPr>
      <t xml:space="preserve">) ; Duga tehna, račun 792/1/18, konto 323991, iznos = </t>
    </r>
    <r>
      <rPr>
        <b/>
        <sz val="9"/>
        <color rgb="FF000000"/>
        <rFont val="Calibri"/>
        <family val="2"/>
        <charset val="238"/>
      </rPr>
      <t>11,05 EUR (izvor 11)</t>
    </r>
    <r>
      <rPr>
        <sz val="9"/>
        <color indexed="8"/>
        <rFont val="Calibri"/>
        <family val="2"/>
        <charset val="238"/>
      </rPr>
      <t xml:space="preserve"> ; Muller, račun 21509/5072/3, konto 323991, iznos = </t>
    </r>
    <r>
      <rPr>
        <b/>
        <sz val="9"/>
        <color rgb="FF000000"/>
        <rFont val="Calibri"/>
        <family val="2"/>
        <charset val="238"/>
      </rPr>
      <t>15,85 EUR (izvor 11)</t>
    </r>
    <r>
      <rPr>
        <sz val="9"/>
        <color indexed="8"/>
        <rFont val="Calibri"/>
        <family val="2"/>
        <charset val="238"/>
      </rPr>
      <t xml:space="preserve">
Barikada j.d.o.o., igračke za Europske dane arheologije, račun 58/1/1, konto 323991, iznos =</t>
    </r>
    <r>
      <rPr>
        <b/>
        <sz val="9"/>
        <color rgb="FF000000"/>
        <rFont val="Calibri"/>
        <family val="2"/>
        <charset val="238"/>
      </rPr>
      <t xml:space="preserve"> 117,06 EUR (izvor 11) </t>
    </r>
    <r>
      <rPr>
        <sz val="9"/>
        <color indexed="8"/>
        <rFont val="Calibri"/>
        <family val="2"/>
        <charset val="238"/>
      </rPr>
      <t xml:space="preserve">
Promidžbeni materijal,  Balon centar d.o.o., račun 53-112, konto 32334, iznos = </t>
    </r>
    <r>
      <rPr>
        <b/>
        <sz val="9"/>
        <color rgb="FF000000"/>
        <rFont val="Calibri"/>
        <family val="2"/>
        <charset val="238"/>
      </rPr>
      <t>187,50 EUR (izvor 11)</t>
    </r>
    <r>
      <rPr>
        <sz val="9"/>
        <color indexed="8"/>
        <rFont val="Calibri"/>
        <family val="2"/>
        <charset val="238"/>
      </rPr>
      <t xml:space="preserve">
 Hrvatsko muzejsko društvo, kotizacija za Noć muzeja, konto 32334, iznos = </t>
    </r>
    <r>
      <rPr>
        <b/>
        <sz val="9"/>
        <color rgb="FF000000"/>
        <rFont val="Calibri"/>
        <family val="2"/>
        <charset val="238"/>
      </rPr>
      <t>39,82 EUR (izvor 11</t>
    </r>
    <r>
      <rPr>
        <sz val="9"/>
        <color indexed="8"/>
        <rFont val="Calibri"/>
        <family val="2"/>
        <charset val="238"/>
      </rPr>
      <t xml:space="preserve">)
Video prezentacija i izrada fotografija „Kamene gomile“, Veraja vl. Marin Veraja, kotno 323921, iznos = </t>
    </r>
    <r>
      <rPr>
        <b/>
        <sz val="9"/>
        <color rgb="FF000000"/>
        <rFont val="Calibri"/>
        <family val="2"/>
        <charset val="238"/>
      </rPr>
      <t>40,00 EUR (izvor 11)</t>
    </r>
    <r>
      <rPr>
        <sz val="9"/>
        <color indexed="8"/>
        <rFont val="Calibri"/>
        <family val="2"/>
        <charset val="238"/>
      </rPr>
      <t xml:space="preserve">
Potrošni materijal: NIDA, račun 1251/2/1, konto 32219, iznos = </t>
    </r>
    <r>
      <rPr>
        <b/>
        <sz val="9"/>
        <color rgb="FF000000"/>
        <rFont val="Calibri"/>
        <family val="2"/>
        <charset val="238"/>
      </rPr>
      <t>28,01 EUR (izvor 11</t>
    </r>
    <r>
      <rPr>
        <sz val="9"/>
        <color indexed="8"/>
        <rFont val="Calibri"/>
        <family val="2"/>
        <charset val="238"/>
      </rPr>
      <t xml:space="preserve">); Narona impex, račun 5190/790, konto 32219, iznos = </t>
    </r>
    <r>
      <rPr>
        <b/>
        <sz val="9"/>
        <color rgb="FF000000"/>
        <rFont val="Calibri"/>
        <family val="2"/>
        <charset val="238"/>
      </rPr>
      <t>3,73 EUR (izvor 11)</t>
    </r>
    <r>
      <rPr>
        <sz val="9"/>
        <color indexed="8"/>
        <rFont val="Calibri"/>
        <family val="2"/>
        <charset val="238"/>
      </rPr>
      <t xml:space="preserve">: Konzum, račun 6083/0715/2, konto 32219, iznos = </t>
    </r>
    <r>
      <rPr>
        <b/>
        <sz val="9"/>
        <color rgb="FF000000"/>
        <rFont val="Calibri"/>
        <family val="2"/>
        <charset val="238"/>
      </rPr>
      <t>24,84 EUR (izvor 11</t>
    </r>
    <r>
      <rPr>
        <sz val="9"/>
        <color indexed="8"/>
        <rFont val="Calibri"/>
        <family val="2"/>
        <charset val="238"/>
      </rPr>
      <t xml:space="preserve">)
 Delta color, račun 8770/1/1, konto 322111, iznos = </t>
    </r>
    <r>
      <rPr>
        <b/>
        <sz val="9"/>
        <color rgb="FF000000"/>
        <rFont val="Calibri"/>
        <family val="2"/>
        <charset val="238"/>
      </rPr>
      <t>17,84 EUR (izvor 11)</t>
    </r>
    <r>
      <rPr>
        <sz val="9"/>
        <color indexed="8"/>
        <rFont val="Calibri"/>
        <family val="2"/>
        <charset val="238"/>
      </rPr>
      <t xml:space="preserve"> ; Makromikro, račun 463-MT01-91500,    konto 322111, iznos = </t>
    </r>
    <r>
      <rPr>
        <b/>
        <sz val="9"/>
        <color rgb="FF000000"/>
        <rFont val="Calibri"/>
        <family val="2"/>
        <charset val="238"/>
      </rPr>
      <t>14,80 EUR (izvor 11</t>
    </r>
    <r>
      <rPr>
        <sz val="9"/>
        <color indexed="8"/>
        <rFont val="Calibri"/>
        <family val="2"/>
        <charset val="238"/>
      </rPr>
      <t xml:space="preserve">) ; Konzum, račun 75161/3292/1, konto 322111, iznos = </t>
    </r>
    <r>
      <rPr>
        <b/>
        <sz val="9"/>
        <color rgb="FF000000"/>
        <rFont val="Calibri"/>
        <family val="2"/>
        <charset val="238"/>
      </rPr>
      <t>10,10 EUR (izvor 11)</t>
    </r>
    <r>
      <rPr>
        <sz val="9"/>
        <color indexed="8"/>
        <rFont val="Calibri"/>
        <family val="2"/>
        <charset val="238"/>
      </rPr>
      <t xml:space="preserve">
 Ostali troškovi:  JUG obrt za trgovinu, košare, račun 399, konto 329991, iznos = </t>
    </r>
    <r>
      <rPr>
        <b/>
        <sz val="9"/>
        <color rgb="FF000000"/>
        <rFont val="Calibri"/>
        <family val="2"/>
        <charset val="238"/>
      </rPr>
      <t xml:space="preserve">114,00 EUR  (izvor 11) </t>
    </r>
    <r>
      <rPr>
        <sz val="9"/>
        <color indexed="8"/>
        <rFont val="Calibri"/>
        <family val="2"/>
        <charset val="238"/>
      </rPr>
      <t xml:space="preserve">
 TEDI, potrošni materijal, računi 37456, 37358,37080, konto 329991, iznos = </t>
    </r>
    <r>
      <rPr>
        <b/>
        <sz val="9"/>
        <color rgb="FF000000"/>
        <rFont val="Calibri"/>
        <family val="2"/>
        <charset val="238"/>
      </rPr>
      <t>45,32 EUR   (izvor 11</t>
    </r>
    <r>
      <rPr>
        <sz val="9"/>
        <color indexed="8"/>
        <rFont val="Calibri"/>
        <family val="2"/>
        <charset val="238"/>
      </rPr>
      <t xml:space="preserve">)
T-reklam, račun 661, konto 32391, iznos = </t>
    </r>
    <r>
      <rPr>
        <b/>
        <sz val="9"/>
        <color rgb="FF000000"/>
        <rFont val="Calibri"/>
        <family val="2"/>
        <charset val="238"/>
      </rPr>
      <t>225,95 EUR  (izvor 11</t>
    </r>
    <r>
      <rPr>
        <sz val="9"/>
        <color indexed="8"/>
        <rFont val="Calibri"/>
        <family val="2"/>
        <charset val="238"/>
      </rPr>
      <t>) dio računa</t>
    </r>
  </si>
  <si>
    <r>
      <t xml:space="preserve">Reprezentacija:  Pekara Klas, račun 57463/1/1, konto 32931, iznos = </t>
    </r>
    <r>
      <rPr>
        <b/>
        <sz val="9"/>
        <color rgb="FF000000"/>
        <rFont val="Calibri"/>
        <family val="2"/>
        <charset val="238"/>
      </rPr>
      <t>66,50 EUR (izvor 31)</t>
    </r>
    <r>
      <rPr>
        <sz val="9"/>
        <color indexed="8"/>
        <rFont val="Calibri"/>
        <family val="2"/>
        <charset val="238"/>
      </rPr>
      <t xml:space="preserve">
 Lidl, račun 58963/POSLO120/10214, konto 32931, iznos = </t>
    </r>
    <r>
      <rPr>
        <b/>
        <sz val="9"/>
        <color rgb="FF000000"/>
        <rFont val="Calibri"/>
        <family val="2"/>
        <charset val="238"/>
      </rPr>
      <t>17,07 EUR (izvor 31</t>
    </r>
    <r>
      <rPr>
        <sz val="9"/>
        <color indexed="8"/>
        <rFont val="Calibri"/>
        <family val="2"/>
        <charset val="238"/>
      </rPr>
      <t>)</t>
    </r>
  </si>
  <si>
    <r>
      <t xml:space="preserve">Vinogradi Volarević, račun 130-01-91, konto 329312, iznos = </t>
    </r>
    <r>
      <rPr>
        <b/>
        <sz val="9"/>
        <color rgb="FF000000"/>
        <rFont val="Calibri"/>
        <family val="2"/>
        <charset val="238"/>
      </rPr>
      <t>24,14 EUR (izvor 43)</t>
    </r>
  </si>
  <si>
    <t>Crtanje arheoloških nalaza</t>
  </si>
  <si>
    <t>Program nije izvršen.</t>
  </si>
  <si>
    <t>Rekognosciranje delte rijeke Neretve – prostor Općine Kula Norinska</t>
  </si>
  <si>
    <t xml:space="preserve">Zbog povećanog opsega posla vezano uz poslove kustosa program nije proveden. </t>
  </si>
  <si>
    <t>Georadarsko snimanje arheološkog nalazišta na bivšoj trasi vodovoda</t>
  </si>
  <si>
    <t>Program je u cjelosti izvršen.
U četvrtom kvartalu 2023. godine provedeno je geo-radarsko snimanje na lokalitetu Popove bare u Vidu. Snimanje je provedeno u svrhu registriranja arheoloških ostataka na prostoru koji bi se trebao urediti u svrhu prezentacije južnog trakta naronitanskih gradskih zidina. Podatci dobiveni snimanjem će poslužili kao osnova za planiranje budućih otkupa zemljišta i iskopavanja radi prezentacije naronitanske baštine. Snimanje je obavljeno te je dostavljeno izvješće s rezultatima. 
Ukupni trošak programa je 5.308,91 EUR što je manje za 58,90 EUR od planiranih troškova.</t>
  </si>
  <si>
    <r>
      <t xml:space="preserve">Račun 12/2023 dobavljača GEARH d.o.o. od 13. listopada 2023., iznos = 5.250,00 EUR.
Utrošeno </t>
    </r>
    <r>
      <rPr>
        <b/>
        <sz val="9"/>
        <color rgb="FF000000"/>
        <rFont val="Calibri"/>
        <family val="2"/>
        <charset val="238"/>
      </rPr>
      <t>2.654,46 EUR iz izvora 11 (konto 323751</t>
    </r>
    <r>
      <rPr>
        <sz val="9"/>
        <color indexed="8"/>
        <rFont val="Calibri"/>
        <family val="2"/>
        <charset val="238"/>
      </rPr>
      <t>)</t>
    </r>
  </si>
  <si>
    <t>Račun 12/2023 dobavljača GEARH d.o.o. od 13. listopada 2023., iznos = 5.250,00 EUR.
Utrošeno 2.595,54 EUR iz vlastitih izvora, izvor 43 (konto 323752).</t>
  </si>
  <si>
    <t>Konzervacija bedema Narone</t>
  </si>
  <si>
    <r>
      <t>Fides art, RN 20/1/1, konto 323211, ukupan iznos računa iznos 7.963,38 EUR, iz i</t>
    </r>
    <r>
      <rPr>
        <b/>
        <sz val="9"/>
        <color rgb="FF000000"/>
        <rFont val="Calibri"/>
        <family val="2"/>
        <charset val="238"/>
      </rPr>
      <t>zvora 11,
konto 323211, zatraženo 5.308,91 EUR</t>
    </r>
    <r>
      <rPr>
        <sz val="9"/>
        <color indexed="8"/>
        <rFont val="Calibri"/>
        <family val="2"/>
        <charset val="238"/>
      </rPr>
      <t xml:space="preserve">, </t>
    </r>
  </si>
  <si>
    <t xml:space="preserve">Fides art, RN 20/1/1, konto 323212, ukupan iznos računa iznos 7.963,38 EUR, iz vlastitih izvora, izvor 31, zatražen, iznos od 2.654,47 EUR. </t>
  </si>
  <si>
    <t xml:space="preserve">Program je u cjelosti izvršen.
U četvrtom kvartalu 2023. godine provedeni su konzervatorsko-restauratorski radovi na djelu sjevernih gradskih zidina antičke Narone. Program je izvršen prema planiranim zahvatima u 2023. godini. </t>
  </si>
  <si>
    <t>Konzervacija i restauracija metalnih predmeta iz fundusa AMN</t>
  </si>
  <si>
    <r>
      <t>Konzervatorski poslovi: Ugovor o djelu Klasa: 612-05/23-N/05-2-01, Urbroj: 2117-10-5/23-329, konto 323711, iznos =</t>
    </r>
    <r>
      <rPr>
        <b/>
        <sz val="9"/>
        <color rgb="FF000000"/>
        <rFont val="Calibri"/>
        <family val="2"/>
        <charset val="238"/>
      </rPr>
      <t xml:space="preserve"> 1.008,30 EUR (izvor 11)</t>
    </r>
    <r>
      <rPr>
        <sz val="9"/>
        <color indexed="8"/>
        <rFont val="Calibri"/>
        <family val="2"/>
        <charset val="238"/>
      </rPr>
      <t xml:space="preserve">
Ugovor o djelu Klasa: 611-02/23-05/12 Ur.broj: 2117-10-5-215, konto 323721, izno</t>
    </r>
    <r>
      <rPr>
        <b/>
        <sz val="9"/>
        <color rgb="FF000000"/>
        <rFont val="Calibri"/>
        <family val="2"/>
        <charset val="238"/>
      </rPr>
      <t>s 2.309,77 EUR (izvor 11);</t>
    </r>
    <r>
      <rPr>
        <sz val="9"/>
        <color indexed="8"/>
        <rFont val="Calibri"/>
        <family val="2"/>
        <charset val="238"/>
      </rPr>
      <t xml:space="preserve"> </t>
    </r>
  </si>
  <si>
    <r>
      <t xml:space="preserve">Ugovor o djelu Klasa: 611-02/23-05/12 Ur.broj: 2117-10-5-215, konto 323721, iznos   </t>
    </r>
    <r>
      <rPr>
        <b/>
        <sz val="9"/>
        <color rgb="FF000000"/>
        <rFont val="Calibri"/>
        <family val="2"/>
        <charset val="238"/>
      </rPr>
      <t>327,31 EUR (izvor 31)</t>
    </r>
  </si>
  <si>
    <t>Program je u cijelosti izvršen.
Nastavljen je program čišćenja i konzervacije metalnih pokretnih nalaza iz zbirki Arheološkog muzeja Narona.</t>
  </si>
  <si>
    <t>Otkupi arheološke građe</t>
  </si>
  <si>
    <t>Tijekom 2023. nije bilo otkupa arheološke građe.</t>
  </si>
  <si>
    <t>TONI GLUČINA</t>
  </si>
  <si>
    <t>toni.glucina@gmail.com</t>
  </si>
  <si>
    <t>Tablica: IZVRŠENJE PLANA PROGRAMSKIH AKTIVNOSTI USTANOVA U NADLEŽNOSTI MINISTARSTVA KULTURE I MEDIJA ZA 2023. GODINU: 
Ustanova: Arheološki muzej Narona</t>
  </si>
  <si>
    <t>Program je u cijelosti izvršen.
Tijekom 2023. godine izvedeni su građevinski radovi na novoj zgradi Arheološkog muzeja Narona. Izvršeni su radovi prema građevinskim situacijama (1.159.026,20 EUR) te je proveden stručni nadzor (34.770,79 EUR). Ostali troškovi se odnose na putne troškove  (558,96 EUR) i snimanje terena (240,00 EUR).
29. prosinca 2023. odobrena su dodatna sredstva od strane MKM u iznosu od 300.000,00 EUR.
Na taj dan imali smo račune Intradosa (RN 224-P1-1 i RN 225-P1-1) koji su i podmireni u 2023. te dio računa Mihael Talajić (RN 112-K/23 dio 100,33 EUR).
Račune Ing-grada (231/20/1 i 258/10/1) i Ugovor o djelu fizički nismo imali pa su zavedeni kao obveza 2023. koja će se podmiriti u 2024.
Računi od izvođača radova Ing-grad su primljena 2. siječnja 2024. te je i obveza koja se odnosi na 2023. podmirena u 2024.
Ugovor o autorskom djelu u iznosu od 804,20 za recenziju muzeološke koncepcije obračunat je u 2023. Ugovor će biti podmiren tijekom siječnja 2024. Za ugovor imamo osigurana sredstva u iznosu od 240,10 EUR, a ostatak ćemo tražiti u zahtjevu za siječanj 2024. od MKM.
Ukupno smo za izgradnju Lapidarija za 2023. dobili 1.494.495,62 EUR što će biti i utrošeno prema gore navedenoj specifikaciji.</t>
  </si>
  <si>
    <t>385(0)913000288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</si>
</sst>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
    <numFmt numFmtId="165" formatCode="00000000"/>
    <numFmt numFmtId="166" formatCode="00000000000"/>
    <numFmt numFmtId="167" formatCode="_-* #,##0.00\ [$€-1]_-;\-* #,##0.00\ [$€-1]_-;_-* &quot;-&quot;??\ [$€-1]_-;_-@_-"/>
  </numFmts>
  <fonts count="38" x14ac:knownFonts="1">
    <font>
      <sz val="11"/>
      <color indexed="8"/>
      <name val="Calibri"/>
      <family val="2"/>
      <charset val="238"/>
    </font>
    <font>
      <b/>
      <sz val="10"/>
      <color indexed="8"/>
      <name val="Arial"/>
      <family val="2"/>
      <charset val="238"/>
    </font>
    <font>
      <b/>
      <sz val="12"/>
      <color indexed="8"/>
      <name val="Arial"/>
      <family val="2"/>
      <charset val="238"/>
    </font>
    <font>
      <sz val="10"/>
      <color indexed="8"/>
      <name val="Arial"/>
      <family val="2"/>
      <charset val="238"/>
    </font>
    <font>
      <sz val="10"/>
      <name val="Tahoma"/>
      <family val="2"/>
      <charset val="238"/>
    </font>
    <font>
      <b/>
      <sz val="9"/>
      <name val="Arial"/>
      <family val="2"/>
      <charset val="238"/>
    </font>
    <font>
      <sz val="9"/>
      <name val="Arial"/>
      <family val="2"/>
      <charset val="238"/>
    </font>
    <font>
      <sz val="14"/>
      <color indexed="8"/>
      <name val="Arial"/>
      <family val="2"/>
      <charset val="238"/>
    </font>
    <font>
      <sz val="10"/>
      <color indexed="8"/>
      <name val="Calibri"/>
      <family val="2"/>
      <charset val="238"/>
    </font>
    <font>
      <sz val="11"/>
      <color indexed="8"/>
      <name val="Calibri"/>
      <family val="2"/>
      <charset val="238"/>
    </font>
    <font>
      <sz val="9"/>
      <color indexed="8"/>
      <name val="Calibri"/>
      <family val="2"/>
      <charset val="238"/>
    </font>
    <font>
      <sz val="12"/>
      <color indexed="8"/>
      <name val="Arial"/>
      <family val="2"/>
      <charset val="238"/>
    </font>
    <font>
      <b/>
      <sz val="12"/>
      <color indexed="8"/>
      <name val="Calibri"/>
      <family val="2"/>
      <charset val="238"/>
    </font>
    <font>
      <sz val="12"/>
      <color indexed="8"/>
      <name val="Calibri"/>
      <family val="2"/>
      <charset val="238"/>
    </font>
    <font>
      <sz val="11"/>
      <color indexed="8"/>
      <name val="Arial"/>
      <family val="2"/>
      <charset val="238"/>
    </font>
    <font>
      <b/>
      <sz val="14"/>
      <color indexed="8"/>
      <name val="Calibri"/>
      <family val="2"/>
      <charset val="238"/>
    </font>
    <font>
      <u/>
      <sz val="11"/>
      <color theme="10"/>
      <name val="Calibri"/>
      <family val="2"/>
      <charset val="238"/>
    </font>
    <font>
      <sz val="10"/>
      <name val="Arial"/>
      <family val="2"/>
      <charset val="238"/>
    </font>
    <font>
      <b/>
      <sz val="8"/>
      <color theme="1"/>
      <name val="Arial Narrow"/>
      <family val="2"/>
      <charset val="238"/>
    </font>
    <font>
      <sz val="8"/>
      <color theme="1"/>
      <name val="Arial Narrow"/>
      <family val="2"/>
      <charset val="238"/>
    </font>
    <font>
      <b/>
      <sz val="11"/>
      <name val="Arial Narrow"/>
      <family val="2"/>
      <charset val="238"/>
    </font>
    <font>
      <b/>
      <sz val="11"/>
      <color theme="1"/>
      <name val="Arial Narrow"/>
      <family val="2"/>
      <charset val="238"/>
    </font>
    <font>
      <b/>
      <sz val="10"/>
      <name val="Arial Narrow"/>
      <family val="2"/>
      <charset val="238"/>
    </font>
    <font>
      <b/>
      <sz val="8"/>
      <name val="Arial Narrow"/>
      <family val="2"/>
      <charset val="238"/>
    </font>
    <font>
      <b/>
      <sz val="18"/>
      <color indexed="8"/>
      <name val="Arial"/>
      <family val="2"/>
      <charset val="238"/>
    </font>
    <font>
      <b/>
      <sz val="10"/>
      <color rgb="FFFF0000"/>
      <name val="Arial Narrow"/>
      <family val="2"/>
      <charset val="238"/>
    </font>
    <font>
      <b/>
      <sz val="11"/>
      <color rgb="FFFF0000"/>
      <name val="Arial Narrow"/>
      <family val="2"/>
      <charset val="238"/>
    </font>
    <font>
      <b/>
      <sz val="11"/>
      <color rgb="FF0070C0"/>
      <name val="Arial Narrow"/>
      <family val="2"/>
      <charset val="238"/>
    </font>
    <font>
      <b/>
      <sz val="10"/>
      <color rgb="FF0070C0"/>
      <name val="Arial Narrow"/>
      <family val="2"/>
      <charset val="238"/>
    </font>
    <font>
      <b/>
      <sz val="11"/>
      <color theme="9"/>
      <name val="Arial Narrow"/>
      <family val="2"/>
      <charset val="238"/>
    </font>
    <font>
      <b/>
      <sz val="11"/>
      <color indexed="8"/>
      <name val="Calibri"/>
      <family val="2"/>
      <charset val="238"/>
    </font>
    <font>
      <b/>
      <sz val="12"/>
      <name val="Arial"/>
      <family val="2"/>
      <charset val="238"/>
    </font>
    <font>
      <b/>
      <sz val="10"/>
      <name val="Arial"/>
      <family val="2"/>
      <charset val="238"/>
    </font>
    <font>
      <sz val="9"/>
      <color indexed="8"/>
      <name val="Times New Roman"/>
      <family val="1"/>
      <charset val="238"/>
    </font>
    <font>
      <b/>
      <sz val="9"/>
      <color rgb="FF000000"/>
      <name val="Calibri"/>
      <family val="2"/>
      <charset val="238"/>
    </font>
    <font>
      <i/>
      <sz val="9"/>
      <color indexed="8"/>
      <name val="Times New Roman"/>
      <family val="1"/>
      <charset val="238"/>
    </font>
    <font>
      <sz val="9"/>
      <color rgb="FF000000"/>
      <name val="Calibri"/>
      <family val="2"/>
      <charset val="238"/>
    </font>
    <font>
      <sz val="8"/>
      <color rgb="FF5E5E5E"/>
      <name val="Arial"/>
      <family val="2"/>
      <charset val="238"/>
    </font>
  </fonts>
  <fills count="10">
    <fill>
      <patternFill patternType="none"/>
    </fill>
    <fill>
      <patternFill patternType="gray125"/>
    </fill>
    <fill>
      <patternFill patternType="solid">
        <fgColor them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7" tint="0.79998168889431442"/>
        <bgColor indexed="64"/>
      </patternFill>
    </fill>
  </fills>
  <borders count="33">
    <border>
      <left/>
      <right/>
      <top/>
      <bottom/>
      <diagonal/>
    </border>
    <border>
      <left style="double">
        <color indexed="8"/>
      </left>
      <right style="thin">
        <color indexed="8"/>
      </right>
      <top style="double">
        <color indexed="8"/>
      </top>
      <bottom style="hair">
        <color indexed="8"/>
      </bottom>
      <diagonal/>
    </border>
    <border>
      <left style="thin">
        <color indexed="8"/>
      </left>
      <right style="thin">
        <color indexed="8"/>
      </right>
      <top style="double">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top/>
      <bottom/>
      <diagonal/>
    </border>
    <border>
      <left style="thin">
        <color indexed="8"/>
      </left>
      <right style="double">
        <color indexed="8"/>
      </right>
      <top style="double">
        <color indexed="8"/>
      </top>
      <bottom style="hair">
        <color indexed="8"/>
      </bottom>
      <diagonal/>
    </border>
    <border>
      <left style="double">
        <color indexed="8"/>
      </left>
      <right style="thin">
        <color indexed="8"/>
      </right>
      <top/>
      <bottom style="hair">
        <color indexed="8"/>
      </bottom>
      <diagonal/>
    </border>
    <border>
      <left style="thin">
        <color indexed="8"/>
      </left>
      <right style="double">
        <color indexed="8"/>
      </right>
      <top style="hair">
        <color indexed="8"/>
      </top>
      <bottom style="hair">
        <color indexed="8"/>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s>
  <cellStyleXfs count="6">
    <xf numFmtId="0" fontId="0" fillId="0" borderId="0"/>
    <xf numFmtId="0" fontId="16" fillId="0" borderId="0" applyNumberFormat="0" applyFill="0" applyBorder="0" applyAlignment="0" applyProtection="0"/>
    <xf numFmtId="0" fontId="16" fillId="0" borderId="0" applyNumberFormat="0" applyFill="0" applyBorder="0" applyAlignment="0" applyProtection="0">
      <alignment vertical="top"/>
      <protection locked="0"/>
    </xf>
    <xf numFmtId="0" fontId="9" fillId="0" borderId="0"/>
    <xf numFmtId="0" fontId="4" fillId="0" borderId="0"/>
    <xf numFmtId="0" fontId="4" fillId="0" borderId="0"/>
  </cellStyleXfs>
  <cellXfs count="128">
    <xf numFmtId="0" fontId="0" fillId="0" borderId="0" xfId="0"/>
    <xf numFmtId="0" fontId="3" fillId="0" borderId="0" xfId="0" applyFont="1" applyAlignment="1">
      <alignment vertical="center" wrapText="1"/>
    </xf>
    <xf numFmtId="0" fontId="5" fillId="0" borderId="1" xfId="4" applyFont="1" applyBorder="1" applyAlignment="1">
      <alignment horizontal="center" vertical="center" wrapText="1"/>
    </xf>
    <xf numFmtId="0" fontId="5" fillId="0" borderId="2" xfId="4" applyFont="1" applyBorder="1" applyAlignment="1">
      <alignment horizontal="center" vertical="center" wrapText="1"/>
    </xf>
    <xf numFmtId="0" fontId="6" fillId="0" borderId="3" xfId="5" applyFont="1" applyBorder="1" applyAlignment="1">
      <alignment horizontal="left" vertical="center" wrapText="1" indent="1"/>
    </xf>
    <xf numFmtId="0" fontId="5" fillId="0" borderId="4" xfId="4" applyFont="1" applyBorder="1" applyAlignment="1">
      <alignment horizontal="center" vertical="center" wrapText="1"/>
    </xf>
    <xf numFmtId="0" fontId="1" fillId="0" borderId="0" xfId="0" applyFont="1" applyAlignment="1">
      <alignment vertical="center"/>
    </xf>
    <xf numFmtId="0" fontId="3" fillId="0" borderId="0" xfId="0" applyFont="1" applyAlignment="1">
      <alignment vertical="center"/>
    </xf>
    <xf numFmtId="0" fontId="7" fillId="0" borderId="0" xfId="0" applyFont="1" applyAlignment="1">
      <alignment horizontal="center" vertical="center"/>
    </xf>
    <xf numFmtId="0" fontId="1" fillId="0" borderId="0" xfId="0" applyFont="1" applyAlignment="1">
      <alignment horizontal="left" vertical="center" indent="1"/>
    </xf>
    <xf numFmtId="0" fontId="5" fillId="0" borderId="5" xfId="4" applyFont="1" applyBorder="1" applyAlignment="1">
      <alignment horizontal="center" vertical="center" wrapText="1"/>
    </xf>
    <xf numFmtId="164" fontId="6" fillId="0" borderId="6" xfId="3" applyNumberFormat="1" applyFont="1" applyBorder="1" applyAlignment="1">
      <alignment horizontal="center" vertical="center" wrapText="1"/>
    </xf>
    <xf numFmtId="1" fontId="6" fillId="0" borderId="3" xfId="3" applyNumberFormat="1" applyFont="1" applyBorder="1" applyAlignment="1">
      <alignment horizontal="right" vertical="center" wrapText="1"/>
    </xf>
    <xf numFmtId="0" fontId="6" fillId="0" borderId="3" xfId="3" applyFont="1" applyBorder="1" applyAlignment="1">
      <alignment horizontal="left" vertical="center" wrapText="1" indent="1"/>
    </xf>
    <xf numFmtId="165" fontId="6" fillId="0" borderId="3" xfId="3" applyNumberFormat="1" applyFont="1" applyBorder="1" applyAlignment="1">
      <alignment horizontal="center" vertical="center" wrapText="1"/>
    </xf>
    <xf numFmtId="0" fontId="6" fillId="0" borderId="7" xfId="3" applyFont="1" applyBorder="1" applyAlignment="1">
      <alignment horizontal="center" vertical="center"/>
    </xf>
    <xf numFmtId="165" fontId="6" fillId="0" borderId="3" xfId="3" quotePrefix="1" applyNumberFormat="1" applyFont="1" applyBorder="1" applyAlignment="1">
      <alignment horizontal="center" vertical="center" wrapText="1"/>
    </xf>
    <xf numFmtId="0" fontId="6" fillId="0" borderId="4" xfId="3" applyFont="1" applyBorder="1" applyAlignment="1">
      <alignment horizontal="left" vertical="center" wrapText="1" indent="1"/>
    </xf>
    <xf numFmtId="165" fontId="6" fillId="0" borderId="3" xfId="3" applyNumberFormat="1" applyFont="1" applyBorder="1" applyAlignment="1">
      <alignment horizontal="left" vertical="center" wrapText="1" indent="1"/>
    </xf>
    <xf numFmtId="165" fontId="6" fillId="0" borderId="3" xfId="3" applyNumberFormat="1" applyFont="1" applyBorder="1" applyAlignment="1">
      <alignment horizontal="center" vertical="center"/>
    </xf>
    <xf numFmtId="1" fontId="6" fillId="0" borderId="3" xfId="3" applyNumberFormat="1" applyFont="1" applyBorder="1" applyAlignment="1">
      <alignment horizontal="right" vertical="center"/>
    </xf>
    <xf numFmtId="0" fontId="16" fillId="0" borderId="0" xfId="1" applyProtection="1"/>
    <xf numFmtId="0" fontId="8" fillId="0" borderId="0" xfId="0" applyFont="1"/>
    <xf numFmtId="0" fontId="10" fillId="0" borderId="0" xfId="0" applyFont="1" applyAlignment="1" applyProtection="1">
      <alignment horizontal="left" vertical="top" wrapText="1"/>
      <protection locked="0"/>
    </xf>
    <xf numFmtId="4" fontId="10" fillId="0" borderId="0" xfId="0" applyNumberFormat="1" applyFont="1" applyAlignment="1" applyProtection="1">
      <alignment horizontal="right" vertical="top" wrapText="1"/>
      <protection locked="0"/>
    </xf>
    <xf numFmtId="0" fontId="10" fillId="0" borderId="0" xfId="0" applyFont="1" applyAlignment="1" applyProtection="1">
      <alignment horizontal="center" vertical="center" wrapText="1"/>
      <protection locked="0"/>
    </xf>
    <xf numFmtId="0" fontId="6" fillId="0" borderId="0" xfId="3" applyFont="1" applyAlignment="1">
      <alignment horizontal="left" vertical="center" wrapText="1" indent="1"/>
    </xf>
    <xf numFmtId="0" fontId="13" fillId="0" borderId="0" xfId="0" applyFont="1"/>
    <xf numFmtId="0" fontId="11" fillId="0" borderId="0" xfId="0" applyFont="1" applyAlignment="1">
      <alignment horizontal="right" vertical="center"/>
    </xf>
    <xf numFmtId="0" fontId="12" fillId="2" borderId="11" xfId="0" applyFont="1" applyFill="1" applyBorder="1" applyAlignment="1">
      <alignment horizontal="left"/>
    </xf>
    <xf numFmtId="0" fontId="13" fillId="2" borderId="11" xfId="0" applyFont="1" applyFill="1" applyBorder="1"/>
    <xf numFmtId="0" fontId="13" fillId="2" borderId="12" xfId="0" applyFont="1" applyFill="1" applyBorder="1"/>
    <xf numFmtId="0" fontId="2" fillId="0" borderId="0" xfId="0" applyFont="1" applyAlignment="1">
      <alignment vertical="center"/>
    </xf>
    <xf numFmtId="0" fontId="13" fillId="0" borderId="11" xfId="0" applyFont="1" applyBorder="1"/>
    <xf numFmtId="0" fontId="13" fillId="0" borderId="12" xfId="0" applyFont="1" applyBorder="1" applyProtection="1">
      <protection locked="0"/>
    </xf>
    <xf numFmtId="0" fontId="13" fillId="0" borderId="12" xfId="0" applyFont="1" applyBorder="1"/>
    <xf numFmtId="49" fontId="13" fillId="0" borderId="0" xfId="0" applyNumberFormat="1" applyFont="1"/>
    <xf numFmtId="49" fontId="13" fillId="0" borderId="11" xfId="0" applyNumberFormat="1" applyFont="1" applyBorder="1" applyProtection="1">
      <protection locked="0"/>
    </xf>
    <xf numFmtId="0" fontId="14" fillId="0" borderId="0" xfId="0" applyFont="1" applyAlignment="1">
      <alignment horizontal="right" vertical="center"/>
    </xf>
    <xf numFmtId="0" fontId="17" fillId="0" borderId="0" xfId="0" applyFont="1"/>
    <xf numFmtId="3" fontId="18" fillId="4" borderId="19" xfId="0" applyNumberFormat="1" applyFont="1" applyFill="1" applyBorder="1" applyAlignment="1">
      <alignment horizontal="center" vertical="center" wrapText="1"/>
    </xf>
    <xf numFmtId="3" fontId="19" fillId="4" borderId="19" xfId="0" applyNumberFormat="1" applyFont="1" applyFill="1" applyBorder="1" applyAlignment="1">
      <alignment horizontal="center" vertical="center" wrapText="1"/>
    </xf>
    <xf numFmtId="0" fontId="20" fillId="0" borderId="19" xfId="0" applyFont="1" applyBorder="1" applyAlignment="1">
      <alignment horizontal="center" vertical="center" wrapText="1"/>
    </xf>
    <xf numFmtId="4" fontId="21" fillId="5" borderId="19" xfId="0" applyNumberFormat="1" applyFont="1" applyFill="1" applyBorder="1" applyAlignment="1">
      <alignment horizontal="right" vertical="center" wrapText="1"/>
    </xf>
    <xf numFmtId="4" fontId="21" fillId="0" borderId="19" xfId="0" applyNumberFormat="1" applyFont="1" applyBorder="1" applyAlignment="1">
      <alignment horizontal="right" vertical="center" wrapText="1"/>
    </xf>
    <xf numFmtId="4" fontId="0" fillId="0" borderId="0" xfId="0" applyNumberFormat="1"/>
    <xf numFmtId="0" fontId="22" fillId="0" borderId="19" xfId="0" applyFont="1" applyBorder="1" applyAlignment="1">
      <alignment horizontal="left" vertical="center" wrapText="1"/>
    </xf>
    <xf numFmtId="4" fontId="21" fillId="5" borderId="14" xfId="0" applyNumberFormat="1" applyFont="1" applyFill="1" applyBorder="1" applyAlignment="1">
      <alignment horizontal="right" vertical="center" wrapText="1"/>
    </xf>
    <xf numFmtId="0" fontId="22" fillId="0" borderId="18" xfId="0" applyFont="1" applyBorder="1" applyAlignment="1">
      <alignment horizontal="left" vertical="center" wrapText="1"/>
    </xf>
    <xf numFmtId="0" fontId="20" fillId="5" borderId="20" xfId="0" applyFont="1" applyFill="1" applyBorder="1" applyAlignment="1">
      <alignment horizontal="left" vertical="center" wrapText="1"/>
    </xf>
    <xf numFmtId="0" fontId="10" fillId="0" borderId="0" xfId="0" applyFont="1"/>
    <xf numFmtId="0" fontId="23" fillId="4" borderId="21" xfId="0" applyFont="1" applyFill="1" applyBorder="1" applyAlignment="1">
      <alignment horizontal="right" vertical="center" wrapText="1"/>
    </xf>
    <xf numFmtId="0" fontId="25" fillId="5" borderId="20" xfId="0" applyFont="1" applyFill="1" applyBorder="1" applyAlignment="1">
      <alignment horizontal="center" vertical="center" wrapText="1"/>
    </xf>
    <xf numFmtId="4" fontId="26" fillId="4" borderId="19" xfId="0" applyNumberFormat="1" applyFont="1" applyFill="1" applyBorder="1" applyAlignment="1">
      <alignment horizontal="right" vertical="center" wrapText="1"/>
    </xf>
    <xf numFmtId="4" fontId="27" fillId="4" borderId="19" xfId="0" applyNumberFormat="1" applyFont="1" applyFill="1" applyBorder="1" applyAlignment="1">
      <alignment horizontal="right" vertical="center" wrapText="1"/>
    </xf>
    <xf numFmtId="0" fontId="28" fillId="5" borderId="20" xfId="0" applyFont="1" applyFill="1" applyBorder="1" applyAlignment="1">
      <alignment horizontal="center" vertical="center" wrapText="1"/>
    </xf>
    <xf numFmtId="4" fontId="29" fillId="0" borderId="19" xfId="0" applyNumberFormat="1" applyFont="1" applyBorder="1" applyAlignment="1">
      <alignment horizontal="right" vertical="center" wrapText="1"/>
    </xf>
    <xf numFmtId="0" fontId="30" fillId="0" borderId="20" xfId="0" applyFont="1" applyBorder="1" applyAlignment="1">
      <alignment horizontal="center" vertical="center"/>
    </xf>
    <xf numFmtId="0" fontId="31" fillId="0" borderId="0" xfId="0" applyFont="1" applyAlignment="1">
      <alignment vertical="center"/>
    </xf>
    <xf numFmtId="0" fontId="32" fillId="8" borderId="10" xfId="0" applyFont="1" applyFill="1" applyBorder="1" applyAlignment="1">
      <alignment horizontal="center" vertical="center" wrapText="1"/>
    </xf>
    <xf numFmtId="0" fontId="1" fillId="6" borderId="8" xfId="0" applyFont="1" applyFill="1" applyBorder="1" applyAlignment="1">
      <alignment horizontal="center" vertical="center" wrapText="1"/>
    </xf>
    <xf numFmtId="0" fontId="10" fillId="0" borderId="25" xfId="0" applyFont="1" applyBorder="1" applyAlignment="1" applyProtection="1">
      <alignment horizontal="center" vertical="center" wrapText="1"/>
      <protection locked="0"/>
    </xf>
    <xf numFmtId="0" fontId="10" fillId="0" borderId="26" xfId="0" applyFont="1" applyBorder="1" applyAlignment="1" applyProtection="1">
      <alignment horizontal="left" vertical="top" wrapText="1"/>
      <protection locked="0"/>
    </xf>
    <xf numFmtId="0" fontId="10" fillId="0" borderId="27" xfId="0" applyFont="1" applyBorder="1" applyAlignment="1" applyProtection="1">
      <alignment horizontal="center" vertical="center" wrapText="1"/>
      <protection locked="0"/>
    </xf>
    <xf numFmtId="0" fontId="10" fillId="0" borderId="28" xfId="0" applyFont="1" applyBorder="1" applyAlignment="1" applyProtection="1">
      <alignment horizontal="left" vertical="top" wrapText="1"/>
      <protection locked="0"/>
    </xf>
    <xf numFmtId="0" fontId="10" fillId="0" borderId="29" xfId="0" applyFont="1" applyBorder="1" applyAlignment="1" applyProtection="1">
      <alignment horizontal="left" vertical="top" wrapText="1"/>
      <protection locked="0"/>
    </xf>
    <xf numFmtId="0" fontId="10" fillId="0" borderId="25" xfId="0" applyFont="1" applyBorder="1" applyAlignment="1" applyProtection="1">
      <alignment horizontal="left" vertical="top" wrapText="1"/>
      <protection locked="0"/>
    </xf>
    <xf numFmtId="0" fontId="10" fillId="0" borderId="27" xfId="0" applyFont="1" applyBorder="1" applyAlignment="1" applyProtection="1">
      <alignment horizontal="left" vertical="top" wrapText="1"/>
      <protection locked="0"/>
    </xf>
    <xf numFmtId="4" fontId="10" fillId="0" borderId="28" xfId="0" applyNumberFormat="1" applyFont="1" applyBorder="1" applyAlignment="1" applyProtection="1">
      <alignment horizontal="right" vertical="top" wrapText="1"/>
      <protection locked="0"/>
    </xf>
    <xf numFmtId="0" fontId="10" fillId="0" borderId="19" xfId="0" applyFont="1" applyBorder="1" applyAlignment="1" applyProtection="1">
      <alignment horizontal="center" vertical="center" wrapText="1"/>
      <protection locked="0"/>
    </xf>
    <xf numFmtId="0" fontId="10" fillId="0" borderId="19" xfId="0" applyFont="1" applyBorder="1" applyAlignment="1" applyProtection="1">
      <alignment horizontal="left" vertical="top" wrapText="1"/>
      <protection locked="0"/>
    </xf>
    <xf numFmtId="4" fontId="10" fillId="0" borderId="19" xfId="0" applyNumberFormat="1" applyFont="1" applyBorder="1" applyAlignment="1" applyProtection="1">
      <alignment horizontal="right" vertical="top" wrapText="1"/>
      <protection locked="0"/>
    </xf>
    <xf numFmtId="0" fontId="10" fillId="0" borderId="18" xfId="0" applyFont="1" applyBorder="1" applyAlignment="1" applyProtection="1">
      <alignment horizontal="left" vertical="top" wrapText="1"/>
      <protection locked="0"/>
    </xf>
    <xf numFmtId="4" fontId="10" fillId="0" borderId="18" xfId="0" applyNumberFormat="1" applyFont="1" applyBorder="1" applyAlignment="1" applyProtection="1">
      <alignment horizontal="right" vertical="top" wrapText="1"/>
      <protection locked="0"/>
    </xf>
    <xf numFmtId="0" fontId="1" fillId="7" borderId="9"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30" fillId="0" borderId="8" xfId="0" applyFont="1" applyBorder="1" applyAlignment="1">
      <alignment horizontal="center" vertical="center"/>
    </xf>
    <xf numFmtId="0" fontId="30" fillId="0" borderId="23" xfId="0" applyFont="1" applyBorder="1" applyAlignment="1">
      <alignment horizontal="center" vertical="center"/>
    </xf>
    <xf numFmtId="0" fontId="30" fillId="0" borderId="23" xfId="0" applyFont="1" applyBorder="1" applyAlignment="1">
      <alignment horizontal="center" vertical="center" wrapText="1"/>
    </xf>
    <xf numFmtId="0" fontId="30" fillId="0" borderId="24" xfId="0" applyFont="1" applyBorder="1" applyAlignment="1">
      <alignment horizontal="center" vertical="center" wrapText="1"/>
    </xf>
    <xf numFmtId="167" fontId="30" fillId="0" borderId="8" xfId="0" applyNumberFormat="1" applyFont="1" applyBorder="1" applyAlignment="1">
      <alignment horizontal="center" vertical="center" wrapText="1"/>
    </xf>
    <xf numFmtId="167" fontId="30" fillId="0" borderId="23" xfId="0" applyNumberFormat="1" applyFont="1" applyBorder="1" applyAlignment="1">
      <alignment horizontal="center" vertical="center"/>
    </xf>
    <xf numFmtId="167" fontId="30" fillId="0" borderId="23" xfId="0" applyNumberFormat="1" applyFont="1" applyBorder="1" applyAlignment="1">
      <alignment horizontal="center" vertical="center" wrapText="1"/>
    </xf>
    <xf numFmtId="167" fontId="30" fillId="0" borderId="24" xfId="0" applyNumberFormat="1" applyFont="1" applyBorder="1" applyAlignment="1">
      <alignment horizontal="center" vertical="center" wrapText="1"/>
    </xf>
    <xf numFmtId="0" fontId="33" fillId="0" borderId="0" xfId="0" applyFont="1" applyAlignment="1" applyProtection="1">
      <alignment horizontal="left" vertical="top" wrapText="1"/>
      <protection locked="0"/>
    </xf>
    <xf numFmtId="0" fontId="1" fillId="6" borderId="30" xfId="0" applyFont="1" applyFill="1" applyBorder="1" applyAlignment="1">
      <alignment horizontal="center" vertical="center" wrapText="1"/>
    </xf>
    <xf numFmtId="0" fontId="1" fillId="6" borderId="31" xfId="0" applyFont="1" applyFill="1" applyBorder="1" applyAlignment="1">
      <alignment horizontal="center" vertical="center" wrapText="1"/>
    </xf>
    <xf numFmtId="0" fontId="32" fillId="8" borderId="32" xfId="0" applyFont="1" applyFill="1" applyBorder="1" applyAlignment="1">
      <alignment horizontal="center" vertical="center" wrapText="1"/>
    </xf>
    <xf numFmtId="0" fontId="33" fillId="0" borderId="19" xfId="0" applyFont="1" applyBorder="1" applyAlignment="1" applyProtection="1">
      <alignment horizontal="left" vertical="top" wrapText="1"/>
      <protection locked="0"/>
    </xf>
    <xf numFmtId="167" fontId="8" fillId="0" borderId="19" xfId="0" applyNumberFormat="1" applyFont="1" applyBorder="1" applyAlignment="1">
      <alignment vertical="top"/>
    </xf>
    <xf numFmtId="4" fontId="10" fillId="0" borderId="19" xfId="0" applyNumberFormat="1" applyFont="1" applyBorder="1" applyAlignment="1" applyProtection="1">
      <alignment horizontal="left" vertical="top" wrapText="1"/>
      <protection locked="0"/>
    </xf>
    <xf numFmtId="0" fontId="33" fillId="0" borderId="19" xfId="0" applyFont="1" applyBorder="1" applyAlignment="1" applyProtection="1">
      <alignment vertical="top" wrapText="1"/>
      <protection locked="0"/>
    </xf>
    <xf numFmtId="0" fontId="33" fillId="0" borderId="19" xfId="0" applyFont="1" applyBorder="1" applyAlignment="1">
      <alignment horizontal="left" vertical="top" wrapText="1"/>
    </xf>
    <xf numFmtId="0" fontId="35" fillId="0" borderId="19" xfId="0" applyFont="1" applyBorder="1" applyAlignment="1">
      <alignment horizontal="left" vertical="top" wrapText="1"/>
    </xf>
    <xf numFmtId="0" fontId="10" fillId="0" borderId="19" xfId="0" applyFont="1" applyBorder="1" applyAlignment="1" applyProtection="1">
      <alignment horizontal="right" vertical="top" wrapText="1"/>
      <protection locked="0"/>
    </xf>
    <xf numFmtId="0" fontId="37" fillId="0" borderId="0" xfId="0" applyFont="1"/>
    <xf numFmtId="0" fontId="0" fillId="0" borderId="0" xfId="0" applyAlignment="1">
      <alignment horizontal="center"/>
    </xf>
    <xf numFmtId="49" fontId="13" fillId="0" borderId="11" xfId="0" applyNumberFormat="1" applyFont="1" applyBorder="1" applyAlignment="1">
      <alignment horizontal="center"/>
    </xf>
    <xf numFmtId="0" fontId="13" fillId="0" borderId="11" xfId="0" applyFont="1" applyBorder="1" applyAlignment="1">
      <alignment horizontal="center"/>
    </xf>
    <xf numFmtId="166" fontId="15" fillId="3" borderId="15" xfId="0" applyNumberFormat="1" applyFont="1" applyFill="1" applyBorder="1" applyAlignment="1" applyProtection="1">
      <alignment horizontal="center"/>
      <protection locked="0"/>
    </xf>
    <xf numFmtId="166" fontId="15" fillId="3" borderId="16" xfId="0" applyNumberFormat="1" applyFont="1" applyFill="1" applyBorder="1" applyAlignment="1" applyProtection="1">
      <alignment horizontal="center"/>
      <protection locked="0"/>
    </xf>
    <xf numFmtId="0" fontId="24" fillId="0" borderId="0" xfId="0" applyFont="1" applyAlignment="1">
      <alignment horizontal="center" vertical="center"/>
    </xf>
    <xf numFmtId="0" fontId="14" fillId="0" borderId="0" xfId="0" applyFont="1" applyAlignment="1">
      <alignment horizontal="right" vertical="center"/>
    </xf>
    <xf numFmtId="0" fontId="14" fillId="0" borderId="0" xfId="0" applyFont="1" applyAlignment="1">
      <alignment horizontal="right"/>
    </xf>
    <xf numFmtId="0" fontId="1" fillId="0" borderId="13" xfId="0" applyFont="1" applyBorder="1" applyAlignment="1">
      <alignment horizontal="left" vertical="center"/>
    </xf>
    <xf numFmtId="0" fontId="1" fillId="0" borderId="12" xfId="0" applyFont="1" applyBorder="1" applyAlignment="1">
      <alignment horizontal="left" vertical="center"/>
    </xf>
    <xf numFmtId="0" fontId="2" fillId="9" borderId="8" xfId="0" applyFont="1" applyFill="1" applyBorder="1" applyAlignment="1">
      <alignment horizontal="center" vertical="center" wrapText="1"/>
    </xf>
    <xf numFmtId="0" fontId="2" fillId="9" borderId="23" xfId="0" applyFont="1" applyFill="1" applyBorder="1" applyAlignment="1">
      <alignment horizontal="center" vertical="center"/>
    </xf>
    <xf numFmtId="0" fontId="2" fillId="9" borderId="24" xfId="0" applyFont="1" applyFill="1" applyBorder="1" applyAlignment="1">
      <alignment horizontal="center" vertical="center"/>
    </xf>
    <xf numFmtId="0" fontId="30" fillId="0" borderId="8" xfId="0" applyFont="1" applyBorder="1" applyAlignment="1">
      <alignment horizontal="center" vertical="center"/>
    </xf>
    <xf numFmtId="0" fontId="30" fillId="0" borderId="23" xfId="0" applyFont="1" applyBorder="1" applyAlignment="1">
      <alignment horizontal="center" vertical="center"/>
    </xf>
    <xf numFmtId="0" fontId="30" fillId="0" borderId="24" xfId="0" applyFont="1" applyBorder="1" applyAlignment="1">
      <alignment horizontal="center" vertical="center"/>
    </xf>
    <xf numFmtId="0" fontId="30" fillId="0" borderId="8" xfId="0" applyFont="1" applyBorder="1" applyAlignment="1">
      <alignment horizontal="center" vertical="center" wrapText="1"/>
    </xf>
    <xf numFmtId="0" fontId="30" fillId="0" borderId="23" xfId="0" applyFont="1" applyBorder="1" applyAlignment="1">
      <alignment horizontal="center" vertical="center" wrapText="1"/>
    </xf>
    <xf numFmtId="0" fontId="30" fillId="0" borderId="24" xfId="0" applyFont="1" applyBorder="1" applyAlignment="1">
      <alignment horizontal="center" vertical="center" wrapText="1"/>
    </xf>
    <xf numFmtId="4" fontId="30" fillId="0" borderId="8" xfId="0" applyNumberFormat="1" applyFont="1" applyBorder="1" applyAlignment="1">
      <alignment horizontal="center" vertical="center" wrapText="1"/>
    </xf>
    <xf numFmtId="4" fontId="30" fillId="0" borderId="24" xfId="0" applyNumberFormat="1" applyFont="1" applyBorder="1" applyAlignment="1">
      <alignment horizontal="center" vertical="center" wrapText="1"/>
    </xf>
    <xf numFmtId="3" fontId="18" fillId="4" borderId="17" xfId="0" applyNumberFormat="1" applyFont="1" applyFill="1" applyBorder="1" applyAlignment="1">
      <alignment horizontal="center" vertical="center" wrapText="1"/>
    </xf>
    <xf numFmtId="3" fontId="18" fillId="4" borderId="18" xfId="0" applyNumberFormat="1" applyFont="1" applyFill="1" applyBorder="1" applyAlignment="1">
      <alignment horizontal="center" vertical="center" wrapText="1"/>
    </xf>
    <xf numFmtId="3" fontId="19" fillId="4" borderId="13" xfId="0" applyNumberFormat="1" applyFont="1" applyFill="1" applyBorder="1" applyAlignment="1">
      <alignment horizontal="center" vertical="center" wrapText="1"/>
    </xf>
    <xf numFmtId="3" fontId="19" fillId="4" borderId="12" xfId="0" applyNumberFormat="1" applyFont="1" applyFill="1" applyBorder="1" applyAlignment="1">
      <alignment horizontal="center" vertical="center" wrapText="1"/>
    </xf>
    <xf numFmtId="3" fontId="19" fillId="4" borderId="14" xfId="0" applyNumberFormat="1" applyFont="1" applyFill="1" applyBorder="1" applyAlignment="1">
      <alignment horizontal="center" vertical="center" wrapText="1"/>
    </xf>
    <xf numFmtId="0" fontId="23" fillId="4" borderId="17" xfId="0" applyFont="1" applyFill="1" applyBorder="1" applyAlignment="1">
      <alignment horizontal="center" vertical="center" wrapText="1"/>
    </xf>
    <xf numFmtId="0" fontId="23" fillId="4" borderId="22" xfId="0" applyFont="1" applyFill="1" applyBorder="1" applyAlignment="1">
      <alignment horizontal="center" vertical="center" wrapText="1"/>
    </xf>
    <xf numFmtId="0" fontId="23" fillId="4" borderId="18" xfId="0" applyFont="1" applyFill="1" applyBorder="1" applyAlignment="1">
      <alignment horizontal="center" vertical="center" wrapText="1"/>
    </xf>
    <xf numFmtId="3" fontId="18" fillId="4" borderId="13" xfId="0" applyNumberFormat="1" applyFont="1" applyFill="1" applyBorder="1" applyAlignment="1">
      <alignment horizontal="center" vertical="center" wrapText="1"/>
    </xf>
    <xf numFmtId="3" fontId="18" fillId="4" borderId="12" xfId="0" applyNumberFormat="1" applyFont="1" applyFill="1" applyBorder="1" applyAlignment="1">
      <alignment horizontal="center" vertical="center" wrapText="1"/>
    </xf>
    <xf numFmtId="3" fontId="18" fillId="4" borderId="14" xfId="0" applyNumberFormat="1" applyFont="1" applyFill="1" applyBorder="1" applyAlignment="1">
      <alignment horizontal="center" vertical="center" wrapText="1"/>
    </xf>
  </cellXfs>
  <cellStyles count="6">
    <cellStyle name="Hiperveza" xfId="1" builtinId="8"/>
    <cellStyle name="Hiperveza 2" xfId="2" xr:uid="{00000000-0005-0000-0000-000000000000}"/>
    <cellStyle name="Normalno" xfId="0" builtinId="0"/>
    <cellStyle name="Normalno 2" xfId="3" xr:uid="{00000000-0005-0000-0000-000003000000}"/>
    <cellStyle name="Obično_01_ZAGREBAČKA ŽUPANIJA" xfId="4" xr:uid="{00000000-0005-0000-0000-000004000000}"/>
    <cellStyle name="Obično_21_GRAD ZAGREB"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361950</xdr:colOff>
      <xdr:row>0</xdr:row>
      <xdr:rowOff>38100</xdr:rowOff>
    </xdr:from>
    <xdr:to>
      <xdr:col>5</xdr:col>
      <xdr:colOff>104775</xdr:colOff>
      <xdr:row>6</xdr:row>
      <xdr:rowOff>95250</xdr:rowOff>
    </xdr:to>
    <xdr:pic>
      <xdr:nvPicPr>
        <xdr:cNvPr id="2215" name="Slika 1">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90775" y="38100"/>
          <a:ext cx="1095375" cy="1200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96"/>
  <sheetViews>
    <sheetView view="pageLayout" topLeftCell="A9" zoomScaleNormal="100" workbookViewId="0">
      <selection activeCell="G38" sqref="G38"/>
    </sheetView>
  </sheetViews>
  <sheetFormatPr defaultColWidth="9.140625" defaultRowHeight="15" x14ac:dyDescent="0.25"/>
  <cols>
    <col min="1" max="8" width="9.42578125" customWidth="1"/>
  </cols>
  <sheetData>
    <row r="1" spans="1:9" ht="15" customHeight="1" x14ac:dyDescent="0.25">
      <c r="A1" s="6"/>
    </row>
    <row r="2" spans="1:9" x14ac:dyDescent="0.25">
      <c r="A2" s="6"/>
    </row>
    <row r="3" spans="1:9" x14ac:dyDescent="0.25">
      <c r="A3" s="6"/>
    </row>
    <row r="4" spans="1:9" x14ac:dyDescent="0.25">
      <c r="A4" s="6"/>
    </row>
    <row r="5" spans="1:9" x14ac:dyDescent="0.25">
      <c r="A5" s="7"/>
    </row>
    <row r="6" spans="1:9" x14ac:dyDescent="0.25">
      <c r="A6" s="21"/>
    </row>
    <row r="9" spans="1:9" ht="28.5" customHeight="1" x14ac:dyDescent="0.25">
      <c r="A9" s="101" t="s">
        <v>141</v>
      </c>
      <c r="B9" s="101"/>
      <c r="C9" s="101"/>
      <c r="D9" s="101"/>
      <c r="E9" s="101"/>
      <c r="F9" s="101"/>
      <c r="G9" s="101"/>
      <c r="H9" s="101"/>
      <c r="I9" s="101"/>
    </row>
    <row r="10" spans="1:9" ht="29.25" customHeight="1" x14ac:dyDescent="0.25">
      <c r="A10" s="101" t="s">
        <v>142</v>
      </c>
      <c r="B10" s="101"/>
      <c r="C10" s="101"/>
      <c r="D10" s="101"/>
      <c r="E10" s="101"/>
      <c r="F10" s="101"/>
      <c r="G10" s="101"/>
      <c r="H10" s="101"/>
      <c r="I10" s="101"/>
    </row>
    <row r="11" spans="1:9" ht="27.75" customHeight="1" x14ac:dyDescent="0.25">
      <c r="A11" s="101" t="s">
        <v>515</v>
      </c>
      <c r="B11" s="101"/>
      <c r="C11" s="101"/>
      <c r="D11" s="101"/>
      <c r="E11" s="101"/>
      <c r="F11" s="101"/>
      <c r="G11" s="101"/>
      <c r="H11" s="101"/>
      <c r="I11" s="101"/>
    </row>
    <row r="12" spans="1:9" ht="18.75" thickBot="1" x14ac:dyDescent="0.3">
      <c r="E12" s="8"/>
    </row>
    <row r="13" spans="1:9" ht="15.75" thickBot="1" x14ac:dyDescent="0.3">
      <c r="A13" s="104" t="s">
        <v>504</v>
      </c>
      <c r="B13" s="105"/>
      <c r="C13" s="105"/>
      <c r="D13" s="105"/>
      <c r="E13" s="57">
        <v>2023</v>
      </c>
    </row>
    <row r="14" spans="1:9" ht="15.75" thickBot="1" x14ac:dyDescent="0.3"/>
    <row r="15" spans="1:9" ht="20.25" thickTop="1" thickBot="1" x14ac:dyDescent="0.35">
      <c r="A15" s="103" t="s">
        <v>183</v>
      </c>
      <c r="B15" s="103"/>
      <c r="C15" s="103"/>
      <c r="D15" s="99">
        <v>85570198172</v>
      </c>
      <c r="E15" s="100"/>
      <c r="F15" s="27"/>
      <c r="G15" s="27"/>
      <c r="H15" s="27"/>
      <c r="I15" s="27"/>
    </row>
    <row r="16" spans="1:9" ht="16.5" thickTop="1" x14ac:dyDescent="0.25">
      <c r="A16" s="103"/>
      <c r="B16" s="103"/>
      <c r="C16" s="103"/>
      <c r="D16" s="27"/>
      <c r="E16" s="27"/>
      <c r="F16" s="27"/>
      <c r="G16" s="27"/>
      <c r="H16" s="27"/>
      <c r="I16" s="27"/>
    </row>
    <row r="17" spans="1:9" ht="15.75" x14ac:dyDescent="0.25">
      <c r="A17" s="102" t="s">
        <v>181</v>
      </c>
      <c r="B17" s="102"/>
      <c r="C17" s="102"/>
      <c r="D17" s="29" t="str">
        <f>+VLOOKUP($D$15,'Registar proračunskih korisnika'!B:D,3,0)</f>
        <v>ARHEOLOŠKI MUZEJ NARONA</v>
      </c>
      <c r="E17" s="30"/>
      <c r="F17" s="30"/>
      <c r="G17" s="30"/>
      <c r="H17" s="30"/>
      <c r="I17" s="27"/>
    </row>
    <row r="18" spans="1:9" ht="15.75" x14ac:dyDescent="0.25">
      <c r="A18" s="102" t="s">
        <v>32</v>
      </c>
      <c r="B18" s="102"/>
      <c r="C18" s="102"/>
      <c r="D18" s="29" t="str">
        <f>+VLOOKUP($D$15,'Registar proračunskih korisnika'!B:E,4,0)</f>
        <v>NARONSKI TRG 6</v>
      </c>
      <c r="E18" s="30"/>
      <c r="F18" s="30"/>
      <c r="G18" s="30"/>
      <c r="H18" s="30"/>
      <c r="I18" s="27"/>
    </row>
    <row r="19" spans="1:9" ht="15.75" x14ac:dyDescent="0.25">
      <c r="A19" s="102" t="s">
        <v>33</v>
      </c>
      <c r="B19" s="102"/>
      <c r="C19" s="102"/>
      <c r="D19" s="29" t="str">
        <f>+VLOOKUP($D$15,'Registar proračunskih korisnika'!B:F,5,0)</f>
        <v>20352 VID</v>
      </c>
      <c r="E19" s="30"/>
      <c r="F19" s="30"/>
      <c r="G19" s="30"/>
      <c r="H19" s="30"/>
      <c r="I19" s="27"/>
    </row>
    <row r="20" spans="1:9" ht="15.75" x14ac:dyDescent="0.25">
      <c r="A20" s="102" t="s">
        <v>34</v>
      </c>
      <c r="B20" s="102"/>
      <c r="C20" s="102"/>
      <c r="D20" s="29">
        <f>+VLOOKUP($D$15,'Registar proračunskih korisnika'!B:G,6,0)</f>
        <v>2071061</v>
      </c>
      <c r="E20" s="30"/>
      <c r="F20" s="30"/>
      <c r="G20" s="30"/>
      <c r="H20" s="30"/>
      <c r="I20" s="27"/>
    </row>
    <row r="21" spans="1:9" ht="15.75" x14ac:dyDescent="0.25">
      <c r="A21" s="38"/>
      <c r="B21" s="38"/>
      <c r="C21" s="38" t="s">
        <v>143</v>
      </c>
      <c r="D21" s="29"/>
      <c r="E21" s="31"/>
      <c r="F21" s="31"/>
      <c r="G21" s="31"/>
      <c r="H21" s="31"/>
      <c r="I21" s="27"/>
    </row>
    <row r="22" spans="1:9" ht="15.75" x14ac:dyDescent="0.25">
      <c r="A22" s="38"/>
      <c r="B22" s="38"/>
      <c r="C22" s="38" t="s">
        <v>182</v>
      </c>
      <c r="D22" s="29"/>
      <c r="E22" s="29"/>
      <c r="F22" s="29"/>
      <c r="G22" s="29"/>
      <c r="H22" s="29"/>
      <c r="I22" s="27"/>
    </row>
    <row r="23" spans="1:9" ht="15.75" x14ac:dyDescent="0.25">
      <c r="A23" s="28"/>
      <c r="B23" s="28"/>
      <c r="C23" s="28"/>
      <c r="D23" s="27"/>
      <c r="E23" s="27"/>
      <c r="F23" s="27"/>
      <c r="G23" s="27"/>
      <c r="H23" s="27"/>
      <c r="I23" s="27"/>
    </row>
    <row r="24" spans="1:9" ht="15.75" x14ac:dyDescent="0.25">
      <c r="A24" s="28"/>
      <c r="B24" s="28"/>
      <c r="C24" s="28"/>
      <c r="D24" s="27"/>
      <c r="E24" s="27"/>
      <c r="F24" s="27"/>
      <c r="G24" s="27"/>
      <c r="H24" s="27"/>
      <c r="I24" s="27"/>
    </row>
    <row r="25" spans="1:9" ht="15.75" x14ac:dyDescent="0.25">
      <c r="A25" s="28"/>
      <c r="B25" s="28"/>
      <c r="C25" s="28"/>
      <c r="D25" s="27"/>
      <c r="E25" s="27"/>
      <c r="F25" s="27"/>
      <c r="G25" s="27"/>
      <c r="H25" s="27"/>
      <c r="I25" s="27"/>
    </row>
    <row r="26" spans="1:9" ht="15.75" x14ac:dyDescent="0.25">
      <c r="A26" s="28"/>
      <c r="B26" s="28"/>
      <c r="C26" s="28"/>
      <c r="D26" s="27"/>
      <c r="E26" s="27"/>
      <c r="F26" s="27"/>
      <c r="G26" s="27"/>
      <c r="H26" s="27"/>
      <c r="I26" s="27"/>
    </row>
    <row r="27" spans="1:9" ht="15.75" x14ac:dyDescent="0.25">
      <c r="A27" s="27"/>
      <c r="B27" s="27"/>
      <c r="C27" s="27"/>
      <c r="D27" s="27"/>
      <c r="E27" s="27"/>
      <c r="F27" s="27"/>
      <c r="G27" s="27"/>
      <c r="H27" s="27"/>
      <c r="I27" s="27"/>
    </row>
    <row r="28" spans="1:9" ht="15.75" x14ac:dyDescent="0.25">
      <c r="A28" s="32" t="s">
        <v>501</v>
      </c>
      <c r="B28" s="32"/>
      <c r="C28" s="32"/>
      <c r="D28" s="32"/>
      <c r="E28" s="27"/>
      <c r="F28" s="27"/>
      <c r="G28" s="27"/>
      <c r="H28" s="27"/>
      <c r="I28" s="27"/>
    </row>
    <row r="29" spans="1:9" ht="15.75" x14ac:dyDescent="0.25">
      <c r="A29" s="32"/>
      <c r="B29" s="32"/>
      <c r="C29" s="32"/>
      <c r="D29" s="32"/>
      <c r="E29" s="27"/>
      <c r="F29" s="27"/>
      <c r="G29" s="27"/>
      <c r="H29" s="27"/>
      <c r="I29" s="27"/>
    </row>
    <row r="30" spans="1:9" ht="15.75" x14ac:dyDescent="0.25">
      <c r="A30" s="27"/>
      <c r="B30" s="28" t="s">
        <v>36</v>
      </c>
      <c r="C30" s="37" t="s">
        <v>554</v>
      </c>
      <c r="D30" s="33"/>
      <c r="E30" s="33"/>
      <c r="F30" s="33"/>
      <c r="G30" s="33"/>
      <c r="H30" s="33"/>
      <c r="I30" s="27"/>
    </row>
    <row r="31" spans="1:9" ht="15.75" x14ac:dyDescent="0.25">
      <c r="A31" s="27"/>
      <c r="B31" s="28" t="s">
        <v>35</v>
      </c>
      <c r="C31" s="34" t="s">
        <v>558</v>
      </c>
      <c r="D31" s="35"/>
      <c r="E31" s="35"/>
      <c r="F31" s="35"/>
      <c r="G31" s="35"/>
      <c r="H31" s="35"/>
      <c r="I31" s="27"/>
    </row>
    <row r="32" spans="1:9" ht="15.75" x14ac:dyDescent="0.25">
      <c r="A32" s="27"/>
      <c r="B32" s="28" t="s">
        <v>37</v>
      </c>
      <c r="C32" s="95" t="s">
        <v>555</v>
      </c>
      <c r="D32" s="35"/>
      <c r="E32" s="35"/>
      <c r="F32" s="35"/>
      <c r="G32" s="35"/>
      <c r="H32" s="35"/>
      <c r="I32" s="27"/>
    </row>
    <row r="33" spans="1:9" ht="15.75" x14ac:dyDescent="0.25">
      <c r="A33" s="27"/>
      <c r="B33" s="27"/>
      <c r="C33" s="27"/>
      <c r="D33" s="27"/>
      <c r="E33" s="27"/>
      <c r="F33" s="27"/>
      <c r="G33" s="27"/>
      <c r="H33" s="27"/>
      <c r="I33" s="27"/>
    </row>
    <row r="34" spans="1:9" ht="15.75" x14ac:dyDescent="0.25">
      <c r="A34" s="27"/>
      <c r="B34" s="27"/>
      <c r="C34" s="27"/>
      <c r="D34" s="27"/>
      <c r="E34" s="27"/>
      <c r="F34" s="27"/>
      <c r="G34" s="27"/>
      <c r="H34" s="27"/>
      <c r="I34" s="27"/>
    </row>
    <row r="35" spans="1:9" ht="15.75" x14ac:dyDescent="0.25">
      <c r="A35" s="27"/>
      <c r="B35" s="27"/>
      <c r="C35" s="27"/>
      <c r="D35" s="27"/>
      <c r="E35" s="27"/>
      <c r="F35" s="27"/>
      <c r="G35" s="27"/>
      <c r="H35" s="27"/>
      <c r="I35" s="27"/>
    </row>
    <row r="36" spans="1:9" ht="15.75" x14ac:dyDescent="0.25">
      <c r="A36" s="27"/>
      <c r="B36" s="27"/>
      <c r="C36" s="27"/>
      <c r="D36" s="27"/>
      <c r="E36" s="27"/>
      <c r="F36" s="27"/>
      <c r="G36" s="27"/>
      <c r="H36" s="27"/>
      <c r="I36" s="27"/>
    </row>
    <row r="37" spans="1:9" ht="15.75" x14ac:dyDescent="0.25">
      <c r="A37" s="27"/>
      <c r="B37" s="27"/>
      <c r="C37" s="27"/>
      <c r="D37" s="27"/>
      <c r="E37" s="27"/>
      <c r="F37" s="96" t="s">
        <v>500</v>
      </c>
      <c r="G37" s="96"/>
      <c r="H37" s="96"/>
      <c r="I37" s="96"/>
    </row>
    <row r="38" spans="1:9" ht="15.75" x14ac:dyDescent="0.25">
      <c r="A38" s="27"/>
      <c r="B38" s="27"/>
      <c r="C38" s="27"/>
      <c r="D38" s="27"/>
      <c r="E38" s="27"/>
      <c r="F38" s="27"/>
      <c r="G38" s="27"/>
      <c r="H38" s="27"/>
      <c r="I38" s="27"/>
    </row>
    <row r="39" spans="1:9" ht="15.75" x14ac:dyDescent="0.25">
      <c r="A39" s="27"/>
      <c r="B39" s="27"/>
      <c r="C39" s="27"/>
      <c r="D39" s="27"/>
      <c r="E39" s="36"/>
      <c r="F39" s="97"/>
      <c r="G39" s="98"/>
      <c r="H39" s="98"/>
      <c r="I39" s="98"/>
    </row>
    <row r="40" spans="1:9" ht="15.75" x14ac:dyDescent="0.25">
      <c r="A40" s="27"/>
      <c r="B40" s="27"/>
      <c r="C40" s="27"/>
      <c r="D40" s="27"/>
      <c r="E40" s="27"/>
      <c r="F40" s="27"/>
      <c r="G40" s="27"/>
      <c r="H40" s="27"/>
      <c r="I40" s="27"/>
    </row>
    <row r="41" spans="1:9" ht="15.75" x14ac:dyDescent="0.25">
      <c r="A41" s="27"/>
      <c r="B41" s="27"/>
      <c r="C41" s="27"/>
      <c r="D41" s="27"/>
      <c r="E41" s="27"/>
      <c r="F41" s="27"/>
      <c r="G41" s="27"/>
      <c r="H41" s="27"/>
      <c r="I41" s="27"/>
    </row>
    <row r="42" spans="1:9" ht="15.75" x14ac:dyDescent="0.25">
      <c r="A42" s="27"/>
      <c r="B42" s="27"/>
      <c r="C42" s="27"/>
      <c r="D42" s="27"/>
      <c r="E42" s="27"/>
      <c r="F42" s="27"/>
      <c r="G42" s="27"/>
      <c r="H42" s="27"/>
      <c r="I42" s="27"/>
    </row>
    <row r="43" spans="1:9" ht="15.75" x14ac:dyDescent="0.25">
      <c r="A43" s="27"/>
      <c r="B43" s="27"/>
      <c r="C43" s="27"/>
      <c r="D43" s="27"/>
      <c r="E43" s="27"/>
      <c r="F43" s="27"/>
      <c r="G43" s="27"/>
      <c r="H43" s="27"/>
      <c r="I43" s="27"/>
    </row>
    <row r="44" spans="1:9" ht="15.75" x14ac:dyDescent="0.25">
      <c r="B44" s="27"/>
      <c r="C44" s="27"/>
      <c r="D44" s="27"/>
      <c r="E44" s="27"/>
      <c r="F44" s="27"/>
      <c r="G44" s="27"/>
      <c r="H44" s="27"/>
      <c r="I44" s="27"/>
    </row>
    <row r="45" spans="1:9" x14ac:dyDescent="0.25">
      <c r="A45" s="9"/>
    </row>
    <row r="46" spans="1:9" x14ac:dyDescent="0.25">
      <c r="A46" s="9"/>
    </row>
    <row r="47" spans="1:9" x14ac:dyDescent="0.25">
      <c r="A47" s="9"/>
    </row>
    <row r="48" spans="1:9" x14ac:dyDescent="0.25">
      <c r="A48" s="9"/>
    </row>
    <row r="51" ht="15" customHeight="1" x14ac:dyDescent="0.25"/>
    <row r="55" ht="13.5" customHeight="1" x14ac:dyDescent="0.25"/>
    <row r="56" ht="38.25" customHeight="1" x14ac:dyDescent="0.25"/>
    <row r="57" ht="51" customHeight="1" x14ac:dyDescent="0.25"/>
    <row r="58" ht="28.35" customHeight="1" x14ac:dyDescent="0.25"/>
    <row r="59" ht="51" customHeight="1" x14ac:dyDescent="0.25"/>
    <row r="60" ht="28.35" customHeight="1" x14ac:dyDescent="0.25"/>
    <row r="61" ht="51" customHeight="1" x14ac:dyDescent="0.25"/>
    <row r="62" ht="28.35" customHeight="1" x14ac:dyDescent="0.25"/>
    <row r="63" ht="51" customHeight="1" x14ac:dyDescent="0.25"/>
    <row r="64" ht="28.35" customHeight="1" x14ac:dyDescent="0.25"/>
    <row r="65" ht="51" customHeight="1" x14ac:dyDescent="0.25"/>
    <row r="66" ht="28.35" customHeight="1" x14ac:dyDescent="0.25"/>
    <row r="67" ht="51" customHeight="1" x14ac:dyDescent="0.25"/>
    <row r="68" ht="28.35" customHeight="1" x14ac:dyDescent="0.25"/>
    <row r="69" ht="51" customHeight="1" x14ac:dyDescent="0.25"/>
    <row r="70" ht="28.35" customHeight="1" x14ac:dyDescent="0.25"/>
    <row r="71" ht="51" customHeight="1" x14ac:dyDescent="0.25"/>
    <row r="72" ht="28.35" customHeight="1" x14ac:dyDescent="0.25"/>
    <row r="73" ht="19.5" customHeight="1" x14ac:dyDescent="0.25"/>
    <row r="74" ht="39" customHeight="1" x14ac:dyDescent="0.25"/>
    <row r="75" ht="51" customHeight="1" x14ac:dyDescent="0.25"/>
    <row r="76" ht="28.35" customHeight="1" x14ac:dyDescent="0.25"/>
    <row r="77" ht="51" customHeight="1" x14ac:dyDescent="0.25"/>
    <row r="78" ht="28.35" customHeight="1" x14ac:dyDescent="0.25"/>
    <row r="79" ht="51" customHeight="1" x14ac:dyDescent="0.25"/>
    <row r="80" ht="28.35" customHeight="1" x14ac:dyDescent="0.25"/>
    <row r="81" ht="51" customHeight="1" x14ac:dyDescent="0.25"/>
    <row r="82" ht="28.35" customHeight="1" x14ac:dyDescent="0.25"/>
    <row r="83" ht="51" customHeight="1" x14ac:dyDescent="0.25"/>
    <row r="84" ht="28.35" customHeight="1" x14ac:dyDescent="0.25"/>
    <row r="85" ht="51" customHeight="1" x14ac:dyDescent="0.25"/>
    <row r="86" ht="28.35" customHeight="1" x14ac:dyDescent="0.25"/>
    <row r="87" ht="51" customHeight="1" x14ac:dyDescent="0.25"/>
    <row r="88" ht="28.35" customHeight="1" x14ac:dyDescent="0.25"/>
    <row r="89" ht="51" customHeight="1" x14ac:dyDescent="0.25"/>
    <row r="90" ht="28.35" customHeight="1" x14ac:dyDescent="0.25"/>
    <row r="91" ht="51" customHeight="1" x14ac:dyDescent="0.25"/>
    <row r="92" ht="19.5" customHeight="1" x14ac:dyDescent="0.25"/>
    <row r="93" ht="15" customHeight="1" x14ac:dyDescent="0.25"/>
    <row r="96" ht="18.75" customHeight="1" x14ac:dyDescent="0.25"/>
  </sheetData>
  <mergeCells count="13">
    <mergeCell ref="F37:I37"/>
    <mergeCell ref="F39:I39"/>
    <mergeCell ref="D15:E15"/>
    <mergeCell ref="A9:I9"/>
    <mergeCell ref="A10:I10"/>
    <mergeCell ref="A11:I11"/>
    <mergeCell ref="A20:C20"/>
    <mergeCell ref="A15:C15"/>
    <mergeCell ref="A16:C16"/>
    <mergeCell ref="A17:C17"/>
    <mergeCell ref="A18:C18"/>
    <mergeCell ref="A19:C19"/>
    <mergeCell ref="A13:D13"/>
  </mergeCells>
  <pageMargins left="0.70866141732283472" right="0.70866141732283472" top="0.74803149606299213" bottom="0.74803149606299213" header="0.31496062992125984" footer="0.31496062992125984"/>
  <pageSetup paperSize="9" orientation="portrait" horizontalDpi="4294967293" verticalDpi="2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P296"/>
  <sheetViews>
    <sheetView tabSelected="1" topLeftCell="A4" zoomScale="80" zoomScaleNormal="80" workbookViewId="0">
      <selection activeCell="F5" sqref="F5"/>
    </sheetView>
  </sheetViews>
  <sheetFormatPr defaultColWidth="9.140625" defaultRowHeight="12.75" x14ac:dyDescent="0.2"/>
  <cols>
    <col min="1" max="1" width="17.28515625" style="25" customWidth="1"/>
    <col min="2" max="2" width="15" style="23" customWidth="1"/>
    <col min="3" max="3" width="20.5703125" style="23" customWidth="1"/>
    <col min="4" max="4" width="22.42578125" style="23" customWidth="1"/>
    <col min="5" max="5" width="25.7109375" style="23" customWidth="1"/>
    <col min="6" max="6" width="45.140625" style="23" customWidth="1"/>
    <col min="7" max="7" width="25.42578125" style="23" customWidth="1"/>
    <col min="8" max="8" width="26.7109375" style="24" customWidth="1"/>
    <col min="9" max="16384" width="9.140625" style="22"/>
  </cols>
  <sheetData>
    <row r="1" spans="1:16" customFormat="1" ht="51.75" customHeight="1" thickBot="1" x14ac:dyDescent="0.3">
      <c r="A1" s="106" t="s">
        <v>556</v>
      </c>
      <c r="B1" s="107"/>
      <c r="C1" s="107"/>
      <c r="D1" s="107"/>
      <c r="E1" s="107"/>
      <c r="F1" s="107"/>
      <c r="G1" s="107"/>
      <c r="H1" s="108"/>
      <c r="I1" s="58"/>
      <c r="J1" s="58"/>
      <c r="K1" s="58"/>
      <c r="L1" s="58"/>
      <c r="M1" s="58"/>
      <c r="N1" s="58"/>
      <c r="O1" s="58"/>
      <c r="P1" s="58"/>
    </row>
    <row r="2" spans="1:16" customFormat="1" ht="15" customHeight="1" thickBot="1" x14ac:dyDescent="0.3">
      <c r="A2" s="109" t="s">
        <v>510</v>
      </c>
      <c r="B2" s="110"/>
      <c r="C2" s="111"/>
      <c r="D2" s="112" t="s">
        <v>511</v>
      </c>
      <c r="E2" s="113"/>
      <c r="F2" s="114"/>
      <c r="G2" s="115" t="s">
        <v>512</v>
      </c>
      <c r="H2" s="116"/>
    </row>
    <row r="3" spans="1:16" customFormat="1" ht="15" customHeight="1" thickBot="1" x14ac:dyDescent="0.3">
      <c r="A3" s="76"/>
      <c r="B3" s="77"/>
      <c r="C3" s="81">
        <f>SUM(C5:C50)</f>
        <v>1514404.041262194</v>
      </c>
      <c r="D3" s="80">
        <f>SUM(D5:D39)</f>
        <v>1514404.041262194</v>
      </c>
      <c r="E3" s="78"/>
      <c r="F3" s="79"/>
      <c r="G3" s="82">
        <f>SUM(G5:G38)</f>
        <v>0</v>
      </c>
      <c r="H3" s="83">
        <f>SUM(H5:H29)</f>
        <v>0</v>
      </c>
    </row>
    <row r="4" spans="1:16" customFormat="1" ht="111.75" customHeight="1" thickBot="1" x14ac:dyDescent="0.3">
      <c r="A4" s="60" t="s">
        <v>508</v>
      </c>
      <c r="B4" s="85" t="s">
        <v>0</v>
      </c>
      <c r="C4" s="86" t="s">
        <v>514</v>
      </c>
      <c r="D4" s="87" t="s">
        <v>509</v>
      </c>
      <c r="E4" s="59" t="s">
        <v>513</v>
      </c>
      <c r="F4" s="59" t="s">
        <v>505</v>
      </c>
      <c r="G4" s="74" t="s">
        <v>507</v>
      </c>
      <c r="H4" s="75" t="s">
        <v>506</v>
      </c>
    </row>
    <row r="5" spans="1:16" ht="89.25" customHeight="1" x14ac:dyDescent="0.2">
      <c r="A5" s="25" t="s">
        <v>158</v>
      </c>
      <c r="B5" s="88" t="s">
        <v>516</v>
      </c>
      <c r="C5" s="89">
        <v>1494495.62</v>
      </c>
      <c r="D5" s="89">
        <v>1494495.62</v>
      </c>
      <c r="E5" s="72" t="s">
        <v>530</v>
      </c>
      <c r="F5" s="72" t="s">
        <v>557</v>
      </c>
      <c r="G5" s="73"/>
      <c r="H5" s="73"/>
    </row>
    <row r="6" spans="1:16" ht="66" customHeight="1" x14ac:dyDescent="0.2">
      <c r="A6" s="69" t="s">
        <v>144</v>
      </c>
      <c r="B6" s="91" t="s">
        <v>517</v>
      </c>
      <c r="C6" s="89">
        <v>1327.2280841462605</v>
      </c>
      <c r="D6" s="89">
        <v>1327.2280841462605</v>
      </c>
      <c r="E6" s="70" t="s">
        <v>518</v>
      </c>
      <c r="F6" s="70" t="s">
        <v>520</v>
      </c>
      <c r="G6" s="71"/>
      <c r="H6" s="90" t="s">
        <v>519</v>
      </c>
    </row>
    <row r="7" spans="1:16" ht="65.25" customHeight="1" x14ac:dyDescent="0.2">
      <c r="A7" s="69" t="s">
        <v>144</v>
      </c>
      <c r="B7" s="92" t="s">
        <v>521</v>
      </c>
      <c r="C7" s="89">
        <v>3981.6842524387812</v>
      </c>
      <c r="D7" s="89">
        <v>3981.6842524387812</v>
      </c>
      <c r="E7" s="70" t="s">
        <v>522</v>
      </c>
      <c r="F7" s="70" t="s">
        <v>524</v>
      </c>
      <c r="G7" s="90" t="s">
        <v>523</v>
      </c>
      <c r="H7" s="71"/>
    </row>
    <row r="8" spans="1:16" ht="86.25" customHeight="1" x14ac:dyDescent="0.2">
      <c r="A8" s="69" t="s">
        <v>144</v>
      </c>
      <c r="B8" s="93" t="s">
        <v>525</v>
      </c>
      <c r="C8" s="89">
        <v>1990.8421262193906</v>
      </c>
      <c r="D8" s="89">
        <v>1990.8421262193906</v>
      </c>
      <c r="E8" s="70" t="s">
        <v>526</v>
      </c>
      <c r="F8" s="70" t="s">
        <v>527</v>
      </c>
      <c r="G8" s="90" t="s">
        <v>529</v>
      </c>
      <c r="H8" s="90" t="s">
        <v>528</v>
      </c>
    </row>
    <row r="9" spans="1:16" ht="106.5" customHeight="1" x14ac:dyDescent="0.2">
      <c r="A9" s="69" t="s">
        <v>144</v>
      </c>
      <c r="B9" s="92" t="s">
        <v>531</v>
      </c>
      <c r="C9" s="89">
        <v>1327.2280841462605</v>
      </c>
      <c r="D9" s="89">
        <v>1327.2280841462605</v>
      </c>
      <c r="E9" s="70" t="s">
        <v>533</v>
      </c>
      <c r="F9" s="70" t="s">
        <v>532</v>
      </c>
      <c r="G9" s="90" t="s">
        <v>534</v>
      </c>
      <c r="H9" s="90" t="s">
        <v>535</v>
      </c>
    </row>
    <row r="10" spans="1:16" ht="115.5" customHeight="1" x14ac:dyDescent="0.2">
      <c r="A10" s="69" t="s">
        <v>144</v>
      </c>
      <c r="B10" s="92" t="s">
        <v>536</v>
      </c>
      <c r="C10" s="94">
        <v>0</v>
      </c>
      <c r="D10" s="94">
        <v>0</v>
      </c>
      <c r="E10" s="70"/>
      <c r="F10" s="70" t="s">
        <v>537</v>
      </c>
      <c r="G10" s="71"/>
      <c r="H10" s="71"/>
    </row>
    <row r="11" spans="1:16" ht="129.75" customHeight="1" x14ac:dyDescent="0.2">
      <c r="A11" s="69" t="s">
        <v>144</v>
      </c>
      <c r="B11" s="88" t="s">
        <v>538</v>
      </c>
      <c r="C11" s="94">
        <v>0</v>
      </c>
      <c r="D11" s="94">
        <v>0</v>
      </c>
      <c r="E11" s="70"/>
      <c r="F11" s="70" t="s">
        <v>539</v>
      </c>
      <c r="G11" s="71"/>
      <c r="H11" s="71"/>
    </row>
    <row r="12" spans="1:16" ht="123.75" customHeight="1" x14ac:dyDescent="0.2">
      <c r="A12" s="69" t="s">
        <v>144</v>
      </c>
      <c r="B12" s="92" t="s">
        <v>540</v>
      </c>
      <c r="C12" s="89">
        <v>2654.4561682925209</v>
      </c>
      <c r="D12" s="89">
        <v>2654.4561682925209</v>
      </c>
      <c r="E12" s="70" t="s">
        <v>542</v>
      </c>
      <c r="F12" s="70" t="s">
        <v>541</v>
      </c>
      <c r="G12" s="71"/>
      <c r="H12" s="90" t="s">
        <v>543</v>
      </c>
    </row>
    <row r="13" spans="1:16" ht="170.1" customHeight="1" x14ac:dyDescent="0.2">
      <c r="A13" s="69" t="s">
        <v>168</v>
      </c>
      <c r="B13" s="92" t="s">
        <v>544</v>
      </c>
      <c r="C13" s="89">
        <v>5308.9123365850419</v>
      </c>
      <c r="D13" s="89">
        <v>5308.9123365850419</v>
      </c>
      <c r="E13" s="70" t="s">
        <v>545</v>
      </c>
      <c r="F13" s="70" t="s">
        <v>547</v>
      </c>
      <c r="G13" s="90" t="s">
        <v>546</v>
      </c>
      <c r="H13" s="71"/>
    </row>
    <row r="14" spans="1:16" ht="170.1" customHeight="1" x14ac:dyDescent="0.2">
      <c r="A14" s="69" t="s">
        <v>168</v>
      </c>
      <c r="B14" s="92" t="s">
        <v>548</v>
      </c>
      <c r="C14" s="89">
        <v>3318.0702103656513</v>
      </c>
      <c r="D14" s="89">
        <v>3318.0702103656513</v>
      </c>
      <c r="E14" s="70" t="s">
        <v>549</v>
      </c>
      <c r="F14" s="70" t="s">
        <v>551</v>
      </c>
      <c r="G14" s="90" t="s">
        <v>550</v>
      </c>
      <c r="H14" s="71"/>
    </row>
    <row r="15" spans="1:16" ht="170.1" customHeight="1" x14ac:dyDescent="0.2">
      <c r="A15" s="69" t="s">
        <v>168</v>
      </c>
      <c r="B15" s="84" t="s">
        <v>552</v>
      </c>
      <c r="C15" s="94">
        <v>0</v>
      </c>
      <c r="D15" s="94">
        <v>0</v>
      </c>
      <c r="E15" s="70"/>
      <c r="F15" s="70" t="s">
        <v>553</v>
      </c>
      <c r="G15" s="71"/>
      <c r="H15" s="71"/>
    </row>
    <row r="16" spans="1:16" ht="170.1" customHeight="1" x14ac:dyDescent="0.2">
      <c r="A16" s="61"/>
      <c r="C16" s="62"/>
      <c r="D16" s="66"/>
      <c r="G16" s="24"/>
    </row>
    <row r="17" spans="1:8" ht="170.1" customHeight="1" x14ac:dyDescent="0.2">
      <c r="A17" s="61"/>
      <c r="C17" s="62"/>
      <c r="D17" s="66"/>
      <c r="G17" s="24"/>
    </row>
    <row r="18" spans="1:8" ht="170.1" customHeight="1" x14ac:dyDescent="0.2">
      <c r="A18" s="61"/>
      <c r="C18" s="62"/>
      <c r="D18" s="66"/>
      <c r="G18" s="24"/>
    </row>
    <row r="19" spans="1:8" ht="170.1" customHeight="1" x14ac:dyDescent="0.2">
      <c r="A19" s="61"/>
      <c r="C19" s="62"/>
      <c r="D19" s="66"/>
      <c r="G19" s="24"/>
    </row>
    <row r="20" spans="1:8" ht="170.1" customHeight="1" x14ac:dyDescent="0.2">
      <c r="A20" s="61"/>
      <c r="C20" s="62"/>
      <c r="D20" s="66"/>
      <c r="G20" s="24"/>
    </row>
    <row r="21" spans="1:8" ht="170.1" customHeight="1" x14ac:dyDescent="0.2">
      <c r="A21" s="61"/>
      <c r="C21" s="62"/>
      <c r="D21" s="66"/>
      <c r="G21" s="24"/>
    </row>
    <row r="22" spans="1:8" ht="170.1" customHeight="1" x14ac:dyDescent="0.2">
      <c r="A22" s="61"/>
      <c r="C22" s="62"/>
      <c r="D22" s="66"/>
      <c r="G22" s="24"/>
    </row>
    <row r="23" spans="1:8" ht="170.1" customHeight="1" x14ac:dyDescent="0.2">
      <c r="A23" s="61"/>
      <c r="C23" s="62"/>
      <c r="D23" s="66"/>
      <c r="G23" s="24"/>
    </row>
    <row r="24" spans="1:8" ht="170.1" customHeight="1" x14ac:dyDescent="0.2">
      <c r="A24" s="61"/>
      <c r="C24" s="62"/>
      <c r="D24" s="66"/>
      <c r="G24" s="24"/>
    </row>
    <row r="25" spans="1:8" ht="170.1" customHeight="1" x14ac:dyDescent="0.2">
      <c r="A25" s="61"/>
      <c r="C25" s="62"/>
      <c r="D25" s="66"/>
      <c r="G25" s="24"/>
    </row>
    <row r="26" spans="1:8" ht="170.1" customHeight="1" x14ac:dyDescent="0.2">
      <c r="A26" s="61"/>
      <c r="C26" s="62"/>
      <c r="D26" s="66"/>
      <c r="G26" s="24"/>
    </row>
    <row r="27" spans="1:8" ht="170.1" customHeight="1" x14ac:dyDescent="0.2">
      <c r="A27" s="61"/>
      <c r="C27" s="62"/>
      <c r="D27" s="66"/>
      <c r="G27" s="24"/>
    </row>
    <row r="28" spans="1:8" ht="170.1" customHeight="1" x14ac:dyDescent="0.2">
      <c r="A28" s="61"/>
      <c r="C28" s="62"/>
      <c r="D28" s="66"/>
      <c r="G28" s="24"/>
    </row>
    <row r="29" spans="1:8" ht="170.1" customHeight="1" x14ac:dyDescent="0.2">
      <c r="A29" s="61"/>
      <c r="C29" s="62"/>
      <c r="D29" s="66"/>
      <c r="G29" s="24"/>
    </row>
    <row r="30" spans="1:8" ht="170.1" customHeight="1" x14ac:dyDescent="0.2">
      <c r="A30" s="61"/>
      <c r="C30" s="62"/>
      <c r="D30" s="66"/>
      <c r="G30" s="24"/>
    </row>
    <row r="31" spans="1:8" ht="170.1" customHeight="1" thickBot="1" x14ac:dyDescent="0.25">
      <c r="A31" s="63"/>
      <c r="B31" s="64"/>
      <c r="C31" s="65"/>
      <c r="D31" s="67"/>
      <c r="E31" s="64"/>
      <c r="F31" s="64"/>
      <c r="G31" s="68"/>
      <c r="H31" s="68"/>
    </row>
    <row r="32" spans="1:8" ht="170.1" customHeight="1" x14ac:dyDescent="0.2">
      <c r="A32" s="61"/>
      <c r="D32" s="66"/>
      <c r="G32" s="24"/>
    </row>
    <row r="33" spans="1:7" ht="170.1" customHeight="1" thickBot="1" x14ac:dyDescent="0.25">
      <c r="A33" s="63"/>
      <c r="B33" s="64"/>
      <c r="C33" s="64"/>
      <c r="D33" s="66"/>
      <c r="G33" s="24"/>
    </row>
    <row r="34" spans="1:7" ht="170.1" customHeight="1" x14ac:dyDescent="0.2">
      <c r="D34" s="66"/>
      <c r="G34" s="24"/>
    </row>
    <row r="35" spans="1:7" ht="170.1" customHeight="1" x14ac:dyDescent="0.2">
      <c r="D35" s="66"/>
      <c r="G35" s="24"/>
    </row>
    <row r="36" spans="1:7" ht="170.1" customHeight="1" x14ac:dyDescent="0.2">
      <c r="D36" s="66"/>
      <c r="G36" s="24"/>
    </row>
    <row r="37" spans="1:7" ht="170.1" customHeight="1" x14ac:dyDescent="0.2">
      <c r="D37" s="66"/>
      <c r="G37" s="24"/>
    </row>
    <row r="38" spans="1:7" ht="170.1" customHeight="1" x14ac:dyDescent="0.2">
      <c r="D38" s="66"/>
      <c r="G38" s="24"/>
    </row>
    <row r="39" spans="1:7" ht="170.1" customHeight="1" x14ac:dyDescent="0.2">
      <c r="D39" s="66"/>
      <c r="G39" s="24"/>
    </row>
    <row r="40" spans="1:7" ht="170.1" customHeight="1" x14ac:dyDescent="0.2">
      <c r="D40" s="66"/>
      <c r="G40" s="24"/>
    </row>
    <row r="41" spans="1:7" ht="170.1" customHeight="1" x14ac:dyDescent="0.2">
      <c r="D41" s="66"/>
      <c r="G41" s="24"/>
    </row>
    <row r="42" spans="1:7" ht="170.1" customHeight="1" x14ac:dyDescent="0.2">
      <c r="D42" s="66"/>
      <c r="G42" s="24"/>
    </row>
    <row r="43" spans="1:7" ht="170.1" customHeight="1" x14ac:dyDescent="0.2">
      <c r="D43" s="66"/>
      <c r="G43" s="24"/>
    </row>
    <row r="44" spans="1:7" ht="170.1" customHeight="1" x14ac:dyDescent="0.2">
      <c r="D44" s="66"/>
      <c r="G44" s="24"/>
    </row>
    <row r="45" spans="1:7" ht="170.1" customHeight="1" x14ac:dyDescent="0.2">
      <c r="D45" s="66"/>
      <c r="G45" s="24"/>
    </row>
    <row r="46" spans="1:7" ht="170.1" customHeight="1" x14ac:dyDescent="0.2">
      <c r="D46" s="66"/>
      <c r="G46" s="24"/>
    </row>
    <row r="47" spans="1:7" ht="170.1" customHeight="1" x14ac:dyDescent="0.2">
      <c r="D47" s="66"/>
      <c r="G47" s="24"/>
    </row>
    <row r="48" spans="1:7" ht="170.1" customHeight="1" x14ac:dyDescent="0.2">
      <c r="D48" s="66"/>
      <c r="G48" s="24"/>
    </row>
    <row r="49" spans="4:7" ht="170.1" customHeight="1" x14ac:dyDescent="0.2">
      <c r="D49" s="66"/>
      <c r="G49" s="24"/>
    </row>
    <row r="50" spans="4:7" ht="170.1" customHeight="1" x14ac:dyDescent="0.2">
      <c r="D50" s="66"/>
      <c r="G50" s="24"/>
    </row>
    <row r="51" spans="4:7" ht="170.1" customHeight="1" x14ac:dyDescent="0.2">
      <c r="D51" s="66"/>
      <c r="G51" s="24"/>
    </row>
    <row r="52" spans="4:7" ht="170.1" customHeight="1" x14ac:dyDescent="0.2">
      <c r="D52" s="66"/>
      <c r="G52" s="24"/>
    </row>
    <row r="53" spans="4:7" ht="170.1" customHeight="1" x14ac:dyDescent="0.2">
      <c r="D53" s="66"/>
      <c r="G53" s="24"/>
    </row>
    <row r="54" spans="4:7" ht="170.1" customHeight="1" x14ac:dyDescent="0.2">
      <c r="D54" s="66"/>
      <c r="G54" s="24"/>
    </row>
    <row r="55" spans="4:7" ht="170.1" customHeight="1" x14ac:dyDescent="0.2">
      <c r="D55" s="66"/>
      <c r="G55" s="24"/>
    </row>
    <row r="56" spans="4:7" ht="170.1" customHeight="1" x14ac:dyDescent="0.2">
      <c r="D56" s="66"/>
      <c r="G56" s="24"/>
    </row>
    <row r="57" spans="4:7" ht="170.1" customHeight="1" x14ac:dyDescent="0.2">
      <c r="D57" s="66"/>
      <c r="G57" s="24"/>
    </row>
    <row r="58" spans="4:7" ht="170.1" customHeight="1" x14ac:dyDescent="0.2">
      <c r="D58" s="66"/>
      <c r="G58" s="24"/>
    </row>
    <row r="59" spans="4:7" ht="170.1" customHeight="1" x14ac:dyDescent="0.2">
      <c r="D59" s="66"/>
      <c r="G59" s="24"/>
    </row>
    <row r="60" spans="4:7" ht="170.1" customHeight="1" x14ac:dyDescent="0.2">
      <c r="D60" s="66"/>
      <c r="G60" s="24"/>
    </row>
    <row r="61" spans="4:7" ht="170.1" customHeight="1" x14ac:dyDescent="0.2">
      <c r="D61" s="66"/>
      <c r="G61" s="24"/>
    </row>
    <row r="62" spans="4:7" ht="170.1" customHeight="1" x14ac:dyDescent="0.2">
      <c r="D62" s="66"/>
      <c r="G62" s="24"/>
    </row>
    <row r="63" spans="4:7" ht="170.1" customHeight="1" x14ac:dyDescent="0.2">
      <c r="D63" s="66"/>
      <c r="G63" s="24"/>
    </row>
    <row r="64" spans="4:7" ht="170.1" customHeight="1" x14ac:dyDescent="0.2">
      <c r="D64" s="66"/>
      <c r="G64" s="24"/>
    </row>
    <row r="65" spans="4:8" ht="170.1" customHeight="1" x14ac:dyDescent="0.2">
      <c r="D65" s="66"/>
      <c r="G65" s="24"/>
    </row>
    <row r="66" spans="4:8" ht="170.1" customHeight="1" x14ac:dyDescent="0.2">
      <c r="D66" s="66"/>
      <c r="G66" s="24"/>
    </row>
    <row r="67" spans="4:8" ht="170.1" customHeight="1" x14ac:dyDescent="0.2">
      <c r="D67" s="66"/>
      <c r="G67" s="24"/>
    </row>
    <row r="68" spans="4:8" ht="170.1" customHeight="1" x14ac:dyDescent="0.2">
      <c r="D68" s="66"/>
      <c r="G68" s="24"/>
    </row>
    <row r="69" spans="4:8" ht="170.1" customHeight="1" x14ac:dyDescent="0.2">
      <c r="D69" s="66"/>
      <c r="G69" s="24"/>
    </row>
    <row r="70" spans="4:8" ht="170.1" customHeight="1" x14ac:dyDescent="0.2">
      <c r="D70" s="66"/>
      <c r="G70" s="24"/>
    </row>
    <row r="71" spans="4:8" ht="170.1" customHeight="1" x14ac:dyDescent="0.2">
      <c r="D71" s="66"/>
      <c r="G71" s="24"/>
    </row>
    <row r="72" spans="4:8" ht="170.1" customHeight="1" x14ac:dyDescent="0.2">
      <c r="D72" s="66"/>
      <c r="G72" s="24"/>
    </row>
    <row r="73" spans="4:8" ht="170.1" customHeight="1" x14ac:dyDescent="0.2">
      <c r="D73" s="66"/>
      <c r="G73" s="24"/>
    </row>
    <row r="74" spans="4:8" ht="170.1" customHeight="1" thickBot="1" x14ac:dyDescent="0.25">
      <c r="D74" s="67"/>
      <c r="E74" s="64"/>
      <c r="F74" s="64"/>
      <c r="G74" s="68"/>
      <c r="H74" s="68"/>
    </row>
    <row r="75" spans="4:8" ht="170.1" customHeight="1" x14ac:dyDescent="0.2">
      <c r="G75" s="24"/>
    </row>
    <row r="76" spans="4:8" ht="170.1" customHeight="1" x14ac:dyDescent="0.2">
      <c r="G76" s="24"/>
    </row>
    <row r="77" spans="4:8" ht="170.1" customHeight="1" x14ac:dyDescent="0.2">
      <c r="G77" s="24"/>
    </row>
    <row r="78" spans="4:8" ht="170.1" customHeight="1" x14ac:dyDescent="0.2">
      <c r="G78" s="24"/>
    </row>
    <row r="79" spans="4:8" ht="170.1" customHeight="1" x14ac:dyDescent="0.2">
      <c r="G79" s="24"/>
    </row>
    <row r="80" spans="4:8" ht="170.1" customHeight="1" x14ac:dyDescent="0.2">
      <c r="G80" s="24"/>
    </row>
    <row r="81" spans="7:7" ht="170.1" customHeight="1" x14ac:dyDescent="0.2">
      <c r="G81" s="24"/>
    </row>
    <row r="82" spans="7:7" ht="170.1" customHeight="1" x14ac:dyDescent="0.2">
      <c r="G82" s="24"/>
    </row>
    <row r="83" spans="7:7" ht="170.1" customHeight="1" x14ac:dyDescent="0.2">
      <c r="G83" s="24"/>
    </row>
    <row r="84" spans="7:7" ht="170.1" customHeight="1" x14ac:dyDescent="0.2">
      <c r="G84" s="24"/>
    </row>
    <row r="85" spans="7:7" ht="170.1" customHeight="1" x14ac:dyDescent="0.2">
      <c r="G85" s="24"/>
    </row>
    <row r="86" spans="7:7" ht="170.1" customHeight="1" x14ac:dyDescent="0.2">
      <c r="G86" s="24"/>
    </row>
    <row r="87" spans="7:7" ht="170.1" customHeight="1" x14ac:dyDescent="0.2">
      <c r="G87" s="24"/>
    </row>
    <row r="88" spans="7:7" ht="170.1" customHeight="1" x14ac:dyDescent="0.2">
      <c r="G88" s="24"/>
    </row>
    <row r="89" spans="7:7" ht="170.1" customHeight="1" x14ac:dyDescent="0.2">
      <c r="G89" s="24"/>
    </row>
    <row r="90" spans="7:7" ht="170.1" customHeight="1" x14ac:dyDescent="0.2">
      <c r="G90" s="24"/>
    </row>
    <row r="91" spans="7:7" ht="170.1" customHeight="1" x14ac:dyDescent="0.2">
      <c r="G91" s="24"/>
    </row>
    <row r="92" spans="7:7" ht="170.1" customHeight="1" x14ac:dyDescent="0.2">
      <c r="G92" s="24"/>
    </row>
    <row r="93" spans="7:7" ht="170.1" customHeight="1" x14ac:dyDescent="0.2">
      <c r="G93" s="24"/>
    </row>
    <row r="94" spans="7:7" ht="170.1" customHeight="1" x14ac:dyDescent="0.2">
      <c r="G94" s="24"/>
    </row>
    <row r="95" spans="7:7" ht="170.1" customHeight="1" x14ac:dyDescent="0.2">
      <c r="G95" s="24"/>
    </row>
    <row r="96" spans="7:7" ht="170.1" customHeight="1" x14ac:dyDescent="0.2">
      <c r="G96" s="24"/>
    </row>
    <row r="97" spans="7:7" ht="170.1" customHeight="1" x14ac:dyDescent="0.2">
      <c r="G97" s="24"/>
    </row>
    <row r="98" spans="7:7" ht="170.1" customHeight="1" x14ac:dyDescent="0.2">
      <c r="G98" s="24"/>
    </row>
    <row r="99" spans="7:7" ht="170.1" customHeight="1" x14ac:dyDescent="0.2">
      <c r="G99" s="24"/>
    </row>
    <row r="100" spans="7:7" ht="170.1" customHeight="1" x14ac:dyDescent="0.2">
      <c r="G100" s="24"/>
    </row>
    <row r="101" spans="7:7" ht="170.1" customHeight="1" x14ac:dyDescent="0.2">
      <c r="G101" s="24"/>
    </row>
    <row r="102" spans="7:7" ht="170.1" customHeight="1" x14ac:dyDescent="0.2">
      <c r="G102" s="24"/>
    </row>
    <row r="103" spans="7:7" ht="170.1" customHeight="1" x14ac:dyDescent="0.2">
      <c r="G103" s="24"/>
    </row>
    <row r="104" spans="7:7" ht="170.1" customHeight="1" x14ac:dyDescent="0.2">
      <c r="G104" s="24"/>
    </row>
    <row r="105" spans="7:7" ht="170.1" customHeight="1" x14ac:dyDescent="0.2">
      <c r="G105" s="24"/>
    </row>
    <row r="106" spans="7:7" ht="170.1" customHeight="1" x14ac:dyDescent="0.2">
      <c r="G106" s="24"/>
    </row>
    <row r="107" spans="7:7" ht="170.1" customHeight="1" x14ac:dyDescent="0.2">
      <c r="G107" s="24"/>
    </row>
    <row r="108" spans="7:7" ht="170.1" customHeight="1" x14ac:dyDescent="0.2">
      <c r="G108" s="24"/>
    </row>
    <row r="109" spans="7:7" ht="170.1" customHeight="1" x14ac:dyDescent="0.2">
      <c r="G109" s="24"/>
    </row>
    <row r="110" spans="7:7" ht="170.1" customHeight="1" x14ac:dyDescent="0.2">
      <c r="G110" s="24"/>
    </row>
    <row r="111" spans="7:7" ht="170.1" customHeight="1" x14ac:dyDescent="0.2">
      <c r="G111" s="24"/>
    </row>
    <row r="112" spans="7:7" ht="170.1" customHeight="1" x14ac:dyDescent="0.2">
      <c r="G112" s="24"/>
    </row>
    <row r="113" spans="7:7" ht="170.1" customHeight="1" x14ac:dyDescent="0.2">
      <c r="G113" s="24"/>
    </row>
    <row r="114" spans="7:7" ht="170.1" customHeight="1" x14ac:dyDescent="0.2">
      <c r="G114" s="24"/>
    </row>
    <row r="115" spans="7:7" ht="170.1" customHeight="1" x14ac:dyDescent="0.2">
      <c r="G115" s="24"/>
    </row>
    <row r="116" spans="7:7" ht="170.1" customHeight="1" x14ac:dyDescent="0.2">
      <c r="G116" s="24"/>
    </row>
    <row r="117" spans="7:7" ht="170.1" customHeight="1" x14ac:dyDescent="0.2">
      <c r="G117" s="24"/>
    </row>
    <row r="118" spans="7:7" ht="170.1" customHeight="1" x14ac:dyDescent="0.2">
      <c r="G118" s="24"/>
    </row>
    <row r="119" spans="7:7" ht="170.1" customHeight="1" x14ac:dyDescent="0.2">
      <c r="G119" s="24"/>
    </row>
    <row r="120" spans="7:7" ht="170.1" customHeight="1" x14ac:dyDescent="0.2">
      <c r="G120" s="24"/>
    </row>
    <row r="121" spans="7:7" ht="170.1" customHeight="1" x14ac:dyDescent="0.2">
      <c r="G121" s="24"/>
    </row>
    <row r="122" spans="7:7" ht="170.1" customHeight="1" x14ac:dyDescent="0.2">
      <c r="G122" s="24"/>
    </row>
    <row r="123" spans="7:7" ht="170.1" customHeight="1" x14ac:dyDescent="0.2">
      <c r="G123" s="24"/>
    </row>
    <row r="124" spans="7:7" ht="170.1" customHeight="1" x14ac:dyDescent="0.2">
      <c r="G124" s="24"/>
    </row>
    <row r="125" spans="7:7" ht="170.1" customHeight="1" x14ac:dyDescent="0.2">
      <c r="G125" s="24"/>
    </row>
    <row r="126" spans="7:7" ht="170.1" customHeight="1" x14ac:dyDescent="0.2">
      <c r="G126" s="24"/>
    </row>
    <row r="127" spans="7:7" ht="170.1" customHeight="1" x14ac:dyDescent="0.2">
      <c r="G127" s="24"/>
    </row>
    <row r="128" spans="7:7" ht="170.1" customHeight="1" x14ac:dyDescent="0.2">
      <c r="G128" s="24"/>
    </row>
    <row r="129" spans="7:7" ht="170.1" customHeight="1" x14ac:dyDescent="0.2">
      <c r="G129" s="24"/>
    </row>
    <row r="130" spans="7:7" ht="170.1" customHeight="1" x14ac:dyDescent="0.2">
      <c r="G130" s="24"/>
    </row>
    <row r="131" spans="7:7" ht="170.1" customHeight="1" x14ac:dyDescent="0.2">
      <c r="G131" s="24"/>
    </row>
    <row r="132" spans="7:7" ht="170.1" customHeight="1" x14ac:dyDescent="0.2">
      <c r="G132" s="24"/>
    </row>
    <row r="133" spans="7:7" ht="170.1" customHeight="1" x14ac:dyDescent="0.2">
      <c r="G133" s="24"/>
    </row>
    <row r="134" spans="7:7" ht="170.1" customHeight="1" x14ac:dyDescent="0.2">
      <c r="G134" s="24"/>
    </row>
    <row r="135" spans="7:7" ht="170.1" customHeight="1" x14ac:dyDescent="0.2">
      <c r="G135" s="24"/>
    </row>
    <row r="136" spans="7:7" ht="170.1" customHeight="1" x14ac:dyDescent="0.2">
      <c r="G136" s="24"/>
    </row>
    <row r="137" spans="7:7" ht="170.1" customHeight="1" x14ac:dyDescent="0.2">
      <c r="G137" s="24"/>
    </row>
    <row r="138" spans="7:7" ht="170.1" customHeight="1" x14ac:dyDescent="0.2">
      <c r="G138" s="24"/>
    </row>
    <row r="139" spans="7:7" ht="170.1" customHeight="1" x14ac:dyDescent="0.2">
      <c r="G139" s="24"/>
    </row>
    <row r="140" spans="7:7" ht="170.1" customHeight="1" x14ac:dyDescent="0.2">
      <c r="G140" s="24"/>
    </row>
    <row r="141" spans="7:7" ht="170.1" customHeight="1" x14ac:dyDescent="0.2">
      <c r="G141" s="24"/>
    </row>
    <row r="142" spans="7:7" ht="170.1" customHeight="1" x14ac:dyDescent="0.2">
      <c r="G142" s="24"/>
    </row>
    <row r="143" spans="7:7" ht="170.1" customHeight="1" x14ac:dyDescent="0.2">
      <c r="G143" s="24"/>
    </row>
    <row r="144" spans="7:7" ht="170.1" customHeight="1" x14ac:dyDescent="0.2">
      <c r="G144" s="24"/>
    </row>
    <row r="145" spans="7:7" ht="170.1" customHeight="1" x14ac:dyDescent="0.2">
      <c r="G145" s="24"/>
    </row>
    <row r="146" spans="7:7" ht="170.1" customHeight="1" x14ac:dyDescent="0.2">
      <c r="G146" s="24"/>
    </row>
    <row r="147" spans="7:7" ht="170.1" customHeight="1" x14ac:dyDescent="0.2">
      <c r="G147" s="24"/>
    </row>
    <row r="148" spans="7:7" ht="170.1" customHeight="1" x14ac:dyDescent="0.2">
      <c r="G148" s="24"/>
    </row>
    <row r="149" spans="7:7" ht="170.1" customHeight="1" x14ac:dyDescent="0.2">
      <c r="G149" s="24"/>
    </row>
    <row r="150" spans="7:7" ht="170.1" customHeight="1" x14ac:dyDescent="0.2">
      <c r="G150" s="24"/>
    </row>
    <row r="151" spans="7:7" ht="170.1" customHeight="1" x14ac:dyDescent="0.2">
      <c r="G151" s="24"/>
    </row>
    <row r="152" spans="7:7" ht="170.1" customHeight="1" x14ac:dyDescent="0.2">
      <c r="G152" s="24"/>
    </row>
    <row r="153" spans="7:7" ht="170.1" customHeight="1" x14ac:dyDescent="0.2">
      <c r="G153" s="24"/>
    </row>
    <row r="154" spans="7:7" ht="170.1" customHeight="1" x14ac:dyDescent="0.2">
      <c r="G154" s="24"/>
    </row>
    <row r="155" spans="7:7" ht="170.1" customHeight="1" x14ac:dyDescent="0.2">
      <c r="G155" s="24"/>
    </row>
    <row r="156" spans="7:7" ht="170.1" customHeight="1" x14ac:dyDescent="0.2">
      <c r="G156" s="24"/>
    </row>
    <row r="157" spans="7:7" ht="170.1" customHeight="1" x14ac:dyDescent="0.2">
      <c r="G157" s="24"/>
    </row>
    <row r="158" spans="7:7" ht="170.1" customHeight="1" x14ac:dyDescent="0.2">
      <c r="G158" s="24"/>
    </row>
    <row r="159" spans="7:7" ht="170.1" customHeight="1" x14ac:dyDescent="0.2">
      <c r="G159" s="24"/>
    </row>
    <row r="160" spans="7:7" ht="170.1" customHeight="1" x14ac:dyDescent="0.2">
      <c r="G160" s="24"/>
    </row>
    <row r="161" spans="7:7" ht="170.1" customHeight="1" x14ac:dyDescent="0.2">
      <c r="G161" s="24"/>
    </row>
    <row r="162" spans="7:7" ht="170.1" customHeight="1" x14ac:dyDescent="0.2">
      <c r="G162" s="24"/>
    </row>
    <row r="163" spans="7:7" ht="170.1" customHeight="1" x14ac:dyDescent="0.2">
      <c r="G163" s="24"/>
    </row>
    <row r="164" spans="7:7" ht="170.1" customHeight="1" x14ac:dyDescent="0.2">
      <c r="G164" s="24"/>
    </row>
    <row r="165" spans="7:7" ht="170.1" customHeight="1" x14ac:dyDescent="0.2">
      <c r="G165" s="24"/>
    </row>
    <row r="166" spans="7:7" ht="170.1" customHeight="1" x14ac:dyDescent="0.2">
      <c r="G166" s="24"/>
    </row>
    <row r="167" spans="7:7" ht="170.1" customHeight="1" x14ac:dyDescent="0.2">
      <c r="G167" s="24"/>
    </row>
    <row r="168" spans="7:7" ht="170.1" customHeight="1" x14ac:dyDescent="0.2">
      <c r="G168" s="24"/>
    </row>
    <row r="169" spans="7:7" ht="170.1" customHeight="1" x14ac:dyDescent="0.2">
      <c r="G169" s="24"/>
    </row>
    <row r="170" spans="7:7" ht="170.1" customHeight="1" x14ac:dyDescent="0.2">
      <c r="G170" s="24"/>
    </row>
    <row r="171" spans="7:7" ht="170.1" customHeight="1" x14ac:dyDescent="0.2">
      <c r="G171" s="24"/>
    </row>
    <row r="172" spans="7:7" ht="170.1" customHeight="1" x14ac:dyDescent="0.2">
      <c r="G172" s="24"/>
    </row>
    <row r="173" spans="7:7" ht="170.1" customHeight="1" x14ac:dyDescent="0.2">
      <c r="G173" s="24"/>
    </row>
    <row r="174" spans="7:7" ht="170.1" customHeight="1" x14ac:dyDescent="0.2">
      <c r="G174" s="24"/>
    </row>
    <row r="175" spans="7:7" ht="170.1" customHeight="1" x14ac:dyDescent="0.2">
      <c r="G175" s="24"/>
    </row>
    <row r="176" spans="7:7" ht="170.1" customHeight="1" x14ac:dyDescent="0.2">
      <c r="G176" s="24"/>
    </row>
    <row r="177" spans="7:7" ht="170.1" customHeight="1" x14ac:dyDescent="0.2">
      <c r="G177" s="24"/>
    </row>
    <row r="178" spans="7:7" ht="170.1" customHeight="1" x14ac:dyDescent="0.2">
      <c r="G178" s="24"/>
    </row>
    <row r="179" spans="7:7" ht="170.1" customHeight="1" x14ac:dyDescent="0.2">
      <c r="G179" s="24"/>
    </row>
    <row r="180" spans="7:7" ht="170.1" customHeight="1" x14ac:dyDescent="0.2">
      <c r="G180" s="24"/>
    </row>
    <row r="181" spans="7:7" ht="170.1" customHeight="1" x14ac:dyDescent="0.2"/>
    <row r="182" spans="7:7" ht="170.1" customHeight="1" x14ac:dyDescent="0.2"/>
    <row r="183" spans="7:7" ht="170.1" customHeight="1" x14ac:dyDescent="0.2"/>
    <row r="184" spans="7:7" ht="170.1" customHeight="1" x14ac:dyDescent="0.2"/>
    <row r="185" spans="7:7" ht="170.1" customHeight="1" x14ac:dyDescent="0.2"/>
    <row r="186" spans="7:7" ht="170.1" customHeight="1" x14ac:dyDescent="0.2"/>
    <row r="187" spans="7:7" ht="170.1" customHeight="1" x14ac:dyDescent="0.2"/>
    <row r="188" spans="7:7" ht="170.1" customHeight="1" x14ac:dyDescent="0.2"/>
    <row r="189" spans="7:7" ht="170.1" customHeight="1" x14ac:dyDescent="0.2"/>
    <row r="190" spans="7:7" ht="170.1" customHeight="1" x14ac:dyDescent="0.2"/>
    <row r="191" spans="7:7" ht="170.1" customHeight="1" x14ac:dyDescent="0.2"/>
    <row r="192" spans="7:7" ht="170.1" customHeight="1" x14ac:dyDescent="0.2"/>
    <row r="193" ht="170.1" customHeight="1" x14ac:dyDescent="0.2"/>
    <row r="194" ht="170.1" customHeight="1" x14ac:dyDescent="0.2"/>
    <row r="195" ht="170.1" customHeight="1" x14ac:dyDescent="0.2"/>
    <row r="196" ht="170.1" customHeight="1" x14ac:dyDescent="0.2"/>
    <row r="197" ht="170.1" customHeight="1" x14ac:dyDescent="0.2"/>
    <row r="198" ht="170.1" customHeight="1" x14ac:dyDescent="0.2"/>
    <row r="199" ht="170.1" customHeight="1" x14ac:dyDescent="0.2"/>
    <row r="200" ht="170.1" customHeight="1" x14ac:dyDescent="0.2"/>
    <row r="201" ht="170.1" customHeight="1" x14ac:dyDescent="0.2"/>
    <row r="202" ht="170.1" customHeight="1" x14ac:dyDescent="0.2"/>
    <row r="203" ht="170.1" customHeight="1" x14ac:dyDescent="0.2"/>
    <row r="204" ht="170.1" customHeight="1" x14ac:dyDescent="0.2"/>
    <row r="205" ht="170.1" customHeight="1" x14ac:dyDescent="0.2"/>
    <row r="206" ht="170.1" customHeight="1" x14ac:dyDescent="0.2"/>
    <row r="207" ht="170.1" customHeight="1" x14ac:dyDescent="0.2"/>
    <row r="208" ht="170.1" customHeight="1" x14ac:dyDescent="0.2"/>
    <row r="209" ht="170.1" customHeight="1" x14ac:dyDescent="0.2"/>
    <row r="210" ht="170.1" customHeight="1" x14ac:dyDescent="0.2"/>
    <row r="211" ht="170.1" customHeight="1" x14ac:dyDescent="0.2"/>
    <row r="212" ht="170.1" customHeight="1" x14ac:dyDescent="0.2"/>
    <row r="213" ht="170.1" customHeight="1" x14ac:dyDescent="0.2"/>
    <row r="214" ht="170.1" customHeight="1" x14ac:dyDescent="0.2"/>
    <row r="215" ht="170.1" customHeight="1" x14ac:dyDescent="0.2"/>
    <row r="216" ht="170.1" customHeight="1" x14ac:dyDescent="0.2"/>
    <row r="217" ht="170.1" customHeight="1" x14ac:dyDescent="0.2"/>
    <row r="218" ht="170.1" customHeight="1" x14ac:dyDescent="0.2"/>
    <row r="219" ht="170.1" customHeight="1" x14ac:dyDescent="0.2"/>
    <row r="220" ht="170.1" customHeight="1" x14ac:dyDescent="0.2"/>
    <row r="221" ht="170.1" customHeight="1" x14ac:dyDescent="0.2"/>
    <row r="222" ht="170.1" customHeight="1" x14ac:dyDescent="0.2"/>
    <row r="223" ht="170.1" customHeight="1" x14ac:dyDescent="0.2"/>
    <row r="224" ht="170.1" customHeight="1" x14ac:dyDescent="0.2"/>
    <row r="225" ht="170.1" customHeight="1" x14ac:dyDescent="0.2"/>
    <row r="226" ht="170.1" customHeight="1" x14ac:dyDescent="0.2"/>
    <row r="227" ht="170.1" customHeight="1" x14ac:dyDescent="0.2"/>
    <row r="228" ht="170.1" customHeight="1" x14ac:dyDescent="0.2"/>
    <row r="229" ht="170.1" customHeight="1" x14ac:dyDescent="0.2"/>
    <row r="230" ht="170.1" customHeight="1" x14ac:dyDescent="0.2"/>
    <row r="231" ht="170.1" customHeight="1" x14ac:dyDescent="0.2"/>
    <row r="232" ht="170.1" customHeight="1" x14ac:dyDescent="0.2"/>
    <row r="233" ht="170.1" customHeight="1" x14ac:dyDescent="0.2"/>
    <row r="234" ht="170.1" customHeight="1" x14ac:dyDescent="0.2"/>
    <row r="235" ht="170.1" customHeight="1" x14ac:dyDescent="0.2"/>
    <row r="236" ht="170.1" customHeight="1" x14ac:dyDescent="0.2"/>
    <row r="237" ht="170.1" customHeight="1" x14ac:dyDescent="0.2"/>
    <row r="238" ht="170.1" customHeight="1" x14ac:dyDescent="0.2"/>
    <row r="239" ht="170.1" customHeight="1" x14ac:dyDescent="0.2"/>
    <row r="240" ht="170.1" customHeight="1" x14ac:dyDescent="0.2"/>
    <row r="241" ht="170.1" customHeight="1" x14ac:dyDescent="0.2"/>
    <row r="242" ht="170.1" customHeight="1" x14ac:dyDescent="0.2"/>
    <row r="243" ht="170.1" customHeight="1" x14ac:dyDescent="0.2"/>
    <row r="244" ht="170.1" customHeight="1" x14ac:dyDescent="0.2"/>
    <row r="245" ht="170.1" customHeight="1" x14ac:dyDescent="0.2"/>
    <row r="246" ht="170.1" customHeight="1" x14ac:dyDescent="0.2"/>
    <row r="247" ht="170.1" customHeight="1" x14ac:dyDescent="0.2"/>
    <row r="248" ht="170.1" customHeight="1" x14ac:dyDescent="0.2"/>
    <row r="249" ht="170.1" customHeight="1" x14ac:dyDescent="0.2"/>
    <row r="250" ht="170.1" customHeight="1" x14ac:dyDescent="0.2"/>
    <row r="251" ht="170.1" customHeight="1" x14ac:dyDescent="0.2"/>
    <row r="252" ht="170.1" customHeight="1" x14ac:dyDescent="0.2"/>
    <row r="253" ht="170.1" customHeight="1" x14ac:dyDescent="0.2"/>
    <row r="254" ht="170.1" customHeight="1" x14ac:dyDescent="0.2"/>
    <row r="255" ht="170.1" customHeight="1" x14ac:dyDescent="0.2"/>
    <row r="256" ht="170.1" customHeight="1" x14ac:dyDescent="0.2"/>
    <row r="257" ht="170.1" customHeight="1" x14ac:dyDescent="0.2"/>
    <row r="258" ht="170.1" customHeight="1" x14ac:dyDescent="0.2"/>
    <row r="259" ht="170.1" customHeight="1" x14ac:dyDescent="0.2"/>
    <row r="260" ht="170.1" customHeight="1" x14ac:dyDescent="0.2"/>
    <row r="261" ht="170.1" customHeight="1" x14ac:dyDescent="0.2"/>
    <row r="262" ht="170.1" customHeight="1" x14ac:dyDescent="0.2"/>
    <row r="263" ht="170.1" customHeight="1" x14ac:dyDescent="0.2"/>
    <row r="264" ht="170.1" customHeight="1" x14ac:dyDescent="0.2"/>
    <row r="265" ht="170.1" customHeight="1" x14ac:dyDescent="0.2"/>
    <row r="266" ht="170.1" customHeight="1" x14ac:dyDescent="0.2"/>
    <row r="267" ht="170.1" customHeight="1" x14ac:dyDescent="0.2"/>
    <row r="268" ht="170.1" customHeight="1" x14ac:dyDescent="0.2"/>
    <row r="269" ht="170.1" customHeight="1" x14ac:dyDescent="0.2"/>
    <row r="270" ht="170.1" customHeight="1" x14ac:dyDescent="0.2"/>
    <row r="271" ht="170.1" customHeight="1" x14ac:dyDescent="0.2"/>
    <row r="272" ht="170.1" customHeight="1" x14ac:dyDescent="0.2"/>
    <row r="273" ht="170.1" customHeight="1" x14ac:dyDescent="0.2"/>
    <row r="274" ht="170.1" customHeight="1" x14ac:dyDescent="0.2"/>
    <row r="275" ht="170.1" customHeight="1" x14ac:dyDescent="0.2"/>
    <row r="276" ht="170.1" customHeight="1" x14ac:dyDescent="0.2"/>
    <row r="277" ht="170.1" customHeight="1" x14ac:dyDescent="0.2"/>
    <row r="278" ht="170.1" customHeight="1" x14ac:dyDescent="0.2"/>
    <row r="279" ht="170.1" customHeight="1" x14ac:dyDescent="0.2"/>
    <row r="280" ht="170.1" customHeight="1" x14ac:dyDescent="0.2"/>
    <row r="281" ht="170.1" customHeight="1" x14ac:dyDescent="0.2"/>
    <row r="282" ht="170.1" customHeight="1" x14ac:dyDescent="0.2"/>
    <row r="283" ht="170.1" customHeight="1" x14ac:dyDescent="0.2"/>
    <row r="284" ht="170.1" customHeight="1" x14ac:dyDescent="0.2"/>
    <row r="285" ht="170.1" customHeight="1" x14ac:dyDescent="0.2"/>
    <row r="286" ht="170.1" customHeight="1" x14ac:dyDescent="0.2"/>
    <row r="287" ht="170.1" customHeight="1" x14ac:dyDescent="0.2"/>
    <row r="288" ht="170.1" customHeight="1" x14ac:dyDescent="0.2"/>
    <row r="289" ht="170.1" customHeight="1" x14ac:dyDescent="0.2"/>
    <row r="290" ht="170.1" customHeight="1" x14ac:dyDescent="0.2"/>
    <row r="291" ht="170.1" customHeight="1" x14ac:dyDescent="0.2"/>
    <row r="292" ht="170.1" customHeight="1" x14ac:dyDescent="0.2"/>
    <row r="293" ht="170.1" customHeight="1" x14ac:dyDescent="0.2"/>
    <row r="294" ht="170.1" customHeight="1" x14ac:dyDescent="0.2"/>
    <row r="295" ht="170.1" customHeight="1" x14ac:dyDescent="0.2"/>
    <row r="296" ht="170.1" customHeight="1" x14ac:dyDescent="0.2"/>
  </sheetData>
  <sheetProtection formatCells="0" formatColumns="0" formatRows="0" insertColumns="0" insertRows="0" insertHyperlinks="0" deleteColumns="0" deleteRows="0" sort="0" autoFilter="0" pivotTables="0"/>
  <mergeCells count="4">
    <mergeCell ref="A1:H1"/>
    <mergeCell ref="A2:C2"/>
    <mergeCell ref="D2:F2"/>
    <mergeCell ref="G2:H2"/>
  </mergeCells>
  <printOptions gridLines="1"/>
  <pageMargins left="0.51181102362204722" right="0.51181102362204722" top="0.55118110236220474" bottom="0.55118110236220474" header="0" footer="0"/>
  <pageSetup paperSize="9" orientation="landscape" horizontalDpi="4294967294" verticalDpi="4294967295"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'Programske djelatnosti'!$A$1:$A$28</xm:f>
          </x14:formula1>
          <xm:sqref>A5:A1048576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I23"/>
  <sheetViews>
    <sheetView view="pageLayout" zoomScaleNormal="100" workbookViewId="0">
      <selection activeCell="A2" sqref="A2:G2"/>
    </sheetView>
  </sheetViews>
  <sheetFormatPr defaultRowHeight="15" x14ac:dyDescent="0.25"/>
  <cols>
    <col min="1" max="1" width="7.5703125" bestFit="1" customWidth="1"/>
    <col min="2" max="2" width="38" customWidth="1"/>
    <col min="3" max="3" width="13.28515625" style="45" customWidth="1"/>
    <col min="4" max="4" width="15.28515625" style="45" customWidth="1"/>
    <col min="5" max="7" width="11.28515625" style="45" customWidth="1"/>
    <col min="8" max="8" width="11.140625" style="45" customWidth="1"/>
    <col min="9" max="9" width="13.28515625" style="45" customWidth="1"/>
  </cols>
  <sheetData>
    <row r="1" spans="1:9" x14ac:dyDescent="0.25">
      <c r="A1" s="122" t="s">
        <v>498</v>
      </c>
      <c r="B1" s="122" t="s">
        <v>503</v>
      </c>
      <c r="C1" s="117" t="s">
        <v>488</v>
      </c>
      <c r="D1" s="117" t="s">
        <v>489</v>
      </c>
      <c r="E1" s="125" t="s">
        <v>490</v>
      </c>
      <c r="F1" s="126"/>
      <c r="G1" s="126"/>
      <c r="H1" s="127"/>
      <c r="I1" s="117" t="s">
        <v>491</v>
      </c>
    </row>
    <row r="2" spans="1:9" ht="39" customHeight="1" thickBot="1" x14ac:dyDescent="0.3">
      <c r="A2" s="123"/>
      <c r="B2" s="124"/>
      <c r="C2" s="118"/>
      <c r="D2" s="118"/>
      <c r="E2" s="40" t="s">
        <v>492</v>
      </c>
      <c r="F2" s="40" t="s">
        <v>493</v>
      </c>
      <c r="G2" s="40" t="s">
        <v>494</v>
      </c>
      <c r="H2" s="40" t="s">
        <v>495</v>
      </c>
      <c r="I2" s="118"/>
    </row>
    <row r="3" spans="1:9" ht="33.75" thickBot="1" x14ac:dyDescent="0.3">
      <c r="A3" s="52" t="str">
        <f>+IF(C3=C4," ","GREŠKA")</f>
        <v>GREŠKA</v>
      </c>
      <c r="B3" s="51" t="s">
        <v>502</v>
      </c>
      <c r="C3" s="53">
        <f>+'2. IZVRŠENJE PLANA PROGRAMA'!H2</f>
        <v>0</v>
      </c>
      <c r="D3" s="41"/>
      <c r="E3" s="119"/>
      <c r="F3" s="120"/>
      <c r="G3" s="120"/>
      <c r="H3" s="121"/>
      <c r="I3" s="54" t="str">
        <f>+'2. IZVRŠENJE PLANA PROGRAMA'!G2</f>
        <v xml:space="preserve">ostali izvori financiraja </v>
      </c>
    </row>
    <row r="4" spans="1:9" ht="15.75" customHeight="1" thickBot="1" x14ac:dyDescent="0.3">
      <c r="A4" s="55" t="str">
        <f>+IF(I3=I4," ","GREŠKA")</f>
        <v>GREŠKA</v>
      </c>
      <c r="B4" s="49" t="s">
        <v>496</v>
      </c>
      <c r="C4" s="47">
        <f t="shared" ref="C4:I4" si="0">SUM(C5:C1048576)</f>
        <v>81500</v>
      </c>
      <c r="D4" s="43">
        <f t="shared" si="0"/>
        <v>14455</v>
      </c>
      <c r="E4" s="43">
        <f t="shared" si="0"/>
        <v>0</v>
      </c>
      <c r="F4" s="43">
        <f t="shared" si="0"/>
        <v>0</v>
      </c>
      <c r="G4" s="43">
        <f t="shared" si="0"/>
        <v>0</v>
      </c>
      <c r="H4" s="43">
        <f t="shared" si="0"/>
        <v>0</v>
      </c>
      <c r="I4" s="43">
        <f t="shared" si="0"/>
        <v>95955</v>
      </c>
    </row>
    <row r="5" spans="1:9" ht="22.5" customHeight="1" x14ac:dyDescent="0.25">
      <c r="A5" s="42"/>
      <c r="B5" s="48">
        <v>67111</v>
      </c>
      <c r="C5" s="44">
        <v>53500</v>
      </c>
      <c r="D5" s="44"/>
      <c r="E5" s="44"/>
      <c r="F5" s="44"/>
      <c r="G5" s="44"/>
      <c r="H5" s="44"/>
      <c r="I5" s="44">
        <f>SUM(C5:H5)</f>
        <v>53500</v>
      </c>
    </row>
    <row r="6" spans="1:9" ht="22.5" customHeight="1" x14ac:dyDescent="0.25">
      <c r="A6" s="42"/>
      <c r="B6" s="46">
        <v>67121</v>
      </c>
      <c r="C6" s="44">
        <v>28000</v>
      </c>
      <c r="D6" s="44"/>
      <c r="E6" s="44"/>
      <c r="F6" s="44"/>
      <c r="G6" s="44"/>
      <c r="H6" s="44"/>
      <c r="I6" s="44">
        <f>SUM(C6:H6)</f>
        <v>28000</v>
      </c>
    </row>
    <row r="7" spans="1:9" ht="22.5" customHeight="1" x14ac:dyDescent="0.25">
      <c r="A7" s="42"/>
      <c r="B7" s="46">
        <v>92211</v>
      </c>
      <c r="C7" s="44"/>
      <c r="D7" s="44">
        <v>14455</v>
      </c>
      <c r="E7" s="44"/>
      <c r="F7" s="44"/>
      <c r="G7" s="44"/>
      <c r="H7" s="44"/>
      <c r="I7" s="44">
        <f t="shared" ref="I7:I19" si="1">SUM(C7:H7)</f>
        <v>14455</v>
      </c>
    </row>
    <row r="8" spans="1:9" ht="22.5" customHeight="1" x14ac:dyDescent="0.25">
      <c r="A8" s="42"/>
      <c r="B8" s="46" t="e">
        <f>+VLOOKUP(A8,'Kontni plan'!B:C,2,0)</f>
        <v>#N/A</v>
      </c>
      <c r="C8" s="44"/>
      <c r="D8" s="44"/>
      <c r="E8" s="56"/>
      <c r="F8" s="44"/>
      <c r="G8" s="44"/>
      <c r="H8" s="44"/>
      <c r="I8" s="44">
        <f t="shared" si="1"/>
        <v>0</v>
      </c>
    </row>
    <row r="9" spans="1:9" ht="22.5" customHeight="1" x14ac:dyDescent="0.25">
      <c r="A9" s="42"/>
      <c r="B9" s="46" t="e">
        <f>+VLOOKUP(A9,'Kontni plan'!B:C,2,0)</f>
        <v>#N/A</v>
      </c>
      <c r="C9" s="44"/>
      <c r="D9" s="44"/>
      <c r="E9" s="44"/>
      <c r="F9" s="44"/>
      <c r="G9" s="44"/>
      <c r="H9" s="44"/>
      <c r="I9" s="44">
        <f t="shared" si="1"/>
        <v>0</v>
      </c>
    </row>
    <row r="10" spans="1:9" ht="22.5" customHeight="1" x14ac:dyDescent="0.25">
      <c r="A10" s="42"/>
      <c r="B10" s="46" t="e">
        <f>+VLOOKUP(A10,'Kontni plan'!B:C,2,0)</f>
        <v>#N/A</v>
      </c>
      <c r="C10" s="44"/>
      <c r="D10" s="44"/>
      <c r="E10" s="44"/>
      <c r="F10" s="44"/>
      <c r="G10" s="44"/>
      <c r="H10" s="44"/>
      <c r="I10" s="44">
        <f t="shared" si="1"/>
        <v>0</v>
      </c>
    </row>
    <row r="11" spans="1:9" ht="22.5" customHeight="1" x14ac:dyDescent="0.25">
      <c r="A11" s="42"/>
      <c r="B11" s="46" t="e">
        <f>+VLOOKUP(A11,'Kontni plan'!B:C,2,0)</f>
        <v>#N/A</v>
      </c>
      <c r="C11" s="44"/>
      <c r="D11" s="44"/>
      <c r="E11" s="44"/>
      <c r="F11" s="44"/>
      <c r="G11" s="44"/>
      <c r="H11" s="44"/>
      <c r="I11" s="44">
        <f t="shared" si="1"/>
        <v>0</v>
      </c>
    </row>
    <row r="12" spans="1:9" ht="22.5" customHeight="1" x14ac:dyDescent="0.25">
      <c r="A12" s="42"/>
      <c r="B12" s="46" t="e">
        <f>+VLOOKUP(A12,'Kontni plan'!B:C,2,0)</f>
        <v>#N/A</v>
      </c>
      <c r="C12" s="44"/>
      <c r="D12" s="44"/>
      <c r="E12" s="44"/>
      <c r="F12" s="44"/>
      <c r="G12" s="44"/>
      <c r="H12" s="44"/>
      <c r="I12" s="44">
        <f t="shared" si="1"/>
        <v>0</v>
      </c>
    </row>
    <row r="13" spans="1:9" ht="22.5" customHeight="1" x14ac:dyDescent="0.25">
      <c r="A13" s="42"/>
      <c r="B13" s="46" t="e">
        <f>+VLOOKUP(A13,'Kontni plan'!B:C,2,0)</f>
        <v>#N/A</v>
      </c>
      <c r="C13" s="44"/>
      <c r="D13" s="44"/>
      <c r="E13" s="44"/>
      <c r="F13" s="44"/>
      <c r="G13" s="44"/>
      <c r="H13" s="44"/>
      <c r="I13" s="44">
        <f t="shared" si="1"/>
        <v>0</v>
      </c>
    </row>
    <row r="14" spans="1:9" ht="22.5" customHeight="1" x14ac:dyDescent="0.25">
      <c r="A14" s="42"/>
      <c r="B14" s="46" t="e">
        <f>+VLOOKUP(A14,'Kontni plan'!B:C,2,0)</f>
        <v>#N/A</v>
      </c>
      <c r="C14" s="44"/>
      <c r="D14" s="44"/>
      <c r="E14" s="44"/>
      <c r="F14" s="44"/>
      <c r="G14" s="44"/>
      <c r="H14" s="44"/>
      <c r="I14" s="44">
        <f t="shared" si="1"/>
        <v>0</v>
      </c>
    </row>
    <row r="15" spans="1:9" ht="22.5" customHeight="1" x14ac:dyDescent="0.25">
      <c r="A15" s="42"/>
      <c r="B15" s="46" t="e">
        <f>+VLOOKUP(A15,'Kontni plan'!B:C,2,0)</f>
        <v>#N/A</v>
      </c>
      <c r="C15" s="44"/>
      <c r="D15" s="44"/>
      <c r="E15" s="44"/>
      <c r="F15" s="44"/>
      <c r="G15" s="44"/>
      <c r="H15" s="44"/>
      <c r="I15" s="44">
        <f t="shared" si="1"/>
        <v>0</v>
      </c>
    </row>
    <row r="16" spans="1:9" ht="22.5" customHeight="1" x14ac:dyDescent="0.25">
      <c r="A16" s="42"/>
      <c r="B16" s="46" t="e">
        <f>+VLOOKUP(A16,'Kontni plan'!B:C,2,0)</f>
        <v>#N/A</v>
      </c>
      <c r="C16" s="44"/>
      <c r="D16" s="44"/>
      <c r="E16" s="44"/>
      <c r="F16" s="44"/>
      <c r="G16" s="44"/>
      <c r="H16" s="44"/>
      <c r="I16" s="44">
        <f t="shared" si="1"/>
        <v>0</v>
      </c>
    </row>
    <row r="17" spans="1:9" ht="22.5" customHeight="1" x14ac:dyDescent="0.25">
      <c r="A17" s="42"/>
      <c r="B17" s="46" t="e">
        <f>+VLOOKUP(A17,'Kontni plan'!B:C,2,0)</f>
        <v>#N/A</v>
      </c>
      <c r="C17" s="44"/>
      <c r="D17" s="44"/>
      <c r="E17" s="44"/>
      <c r="F17" s="44"/>
      <c r="G17" s="44"/>
      <c r="H17" s="44"/>
      <c r="I17" s="44">
        <f t="shared" si="1"/>
        <v>0</v>
      </c>
    </row>
    <row r="18" spans="1:9" ht="22.5" customHeight="1" x14ac:dyDescent="0.25">
      <c r="A18" s="42"/>
      <c r="B18" s="46" t="e">
        <f>+VLOOKUP(A18,'Kontni plan'!B:C,2,0)</f>
        <v>#N/A</v>
      </c>
      <c r="C18" s="44"/>
      <c r="D18" s="44"/>
      <c r="E18" s="44"/>
      <c r="F18" s="44"/>
      <c r="G18" s="44"/>
      <c r="H18" s="44"/>
      <c r="I18" s="44">
        <f t="shared" si="1"/>
        <v>0</v>
      </c>
    </row>
    <row r="19" spans="1:9" ht="22.5" customHeight="1" x14ac:dyDescent="0.25">
      <c r="A19" s="42"/>
      <c r="B19" s="46" t="e">
        <f>+VLOOKUP(A19,'Kontni plan'!B:C,2,0)</f>
        <v>#N/A</v>
      </c>
      <c r="C19" s="44"/>
      <c r="D19" s="44"/>
      <c r="E19" s="44"/>
      <c r="F19" s="44"/>
      <c r="G19" s="44"/>
      <c r="H19" s="44"/>
      <c r="I19" s="44">
        <f t="shared" si="1"/>
        <v>0</v>
      </c>
    </row>
    <row r="20" spans="1:9" ht="22.5" customHeight="1" x14ac:dyDescent="0.25">
      <c r="A20" s="42"/>
      <c r="B20" s="46" t="e">
        <f>+VLOOKUP(A20,'Kontni plan'!B:C,2,0)</f>
        <v>#N/A</v>
      </c>
      <c r="C20" s="44"/>
      <c r="D20" s="44"/>
      <c r="E20" s="44"/>
      <c r="F20" s="44"/>
      <c r="G20" s="44"/>
      <c r="H20" s="44"/>
      <c r="I20" s="44">
        <f t="shared" ref="I20:I23" si="2">SUM(C20:H20)</f>
        <v>0</v>
      </c>
    </row>
    <row r="21" spans="1:9" ht="22.5" customHeight="1" x14ac:dyDescent="0.25">
      <c r="A21" s="42"/>
      <c r="B21" s="46" t="e">
        <f>+VLOOKUP(A21,'Kontni plan'!B:C,2,0)</f>
        <v>#N/A</v>
      </c>
      <c r="C21" s="44"/>
      <c r="D21" s="44"/>
      <c r="E21" s="44"/>
      <c r="F21" s="44"/>
      <c r="G21" s="44"/>
      <c r="H21" s="44"/>
      <c r="I21" s="44">
        <f t="shared" si="2"/>
        <v>0</v>
      </c>
    </row>
    <row r="22" spans="1:9" ht="22.5" customHeight="1" x14ac:dyDescent="0.25">
      <c r="A22" s="42"/>
      <c r="B22" s="46" t="e">
        <f>+VLOOKUP(A22,'Kontni plan'!B:C,2,0)</f>
        <v>#N/A</v>
      </c>
      <c r="C22" s="44"/>
      <c r="D22" s="44"/>
      <c r="E22" s="44"/>
      <c r="F22" s="44"/>
      <c r="G22" s="44"/>
      <c r="H22" s="44"/>
      <c r="I22" s="44">
        <f t="shared" si="2"/>
        <v>0</v>
      </c>
    </row>
    <row r="23" spans="1:9" ht="22.5" customHeight="1" x14ac:dyDescent="0.25">
      <c r="A23" s="42"/>
      <c r="B23" s="46" t="e">
        <f>+VLOOKUP(A23,'Kontni plan'!B:C,2,0)</f>
        <v>#N/A</v>
      </c>
      <c r="C23" s="44"/>
      <c r="D23" s="44"/>
      <c r="E23" s="44"/>
      <c r="F23" s="44"/>
      <c r="G23" s="44"/>
      <c r="H23" s="44"/>
      <c r="I23" s="44">
        <f t="shared" si="2"/>
        <v>0</v>
      </c>
    </row>
  </sheetData>
  <mergeCells count="7">
    <mergeCell ref="I1:I2"/>
    <mergeCell ref="E3:H3"/>
    <mergeCell ref="A1:A2"/>
    <mergeCell ref="B1:B2"/>
    <mergeCell ref="C1:C2"/>
    <mergeCell ref="D1:D2"/>
    <mergeCell ref="E1:H1"/>
  </mergeCells>
  <pageMargins left="0.51181102362204722" right="0.51181102362204722" top="0.55118110236220474" bottom="0.55118110236220474" header="0" footer="0"/>
  <pageSetup paperSize="9" orientation="landscape" horizontalDpi="4294967294" verticalDpi="4294967295" r:id="rId1"/>
  <headerFooter>
    <oddHeader>&amp;C&amp;"Calibri,Podebljano"&amp;14PRIHODI - zbirno za sve programe</oddHeader>
  </headerFooter>
  <extLst>
    <ext xmlns:x14="http://schemas.microsoft.com/office/spreadsheetml/2009/9/main" uri="{CCE6A557-97BC-4b89-ADB6-D9C93CAAB3DF}">
      <x14:dataValidations xmlns:xm="http://schemas.microsoft.com/office/excel/2006/main" count="1">
        <x14:dataValidation type="list" allowBlank="1" showDropDown="1" showInputMessage="1" showErrorMessage="1" xr:uid="{00000000-0002-0000-0200-000000000000}">
          <x14:formula1>
            <xm:f>'Kontni plan'!$B$146:$B$319</xm:f>
          </x14:formula1>
          <xm:sqref>A5:A1048576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I46"/>
  <sheetViews>
    <sheetView view="pageLayout" zoomScaleNormal="100" workbookViewId="0">
      <selection activeCell="A2" sqref="A2:G2"/>
    </sheetView>
  </sheetViews>
  <sheetFormatPr defaultRowHeight="15" x14ac:dyDescent="0.25"/>
  <cols>
    <col min="1" max="1" width="7.5703125" bestFit="1" customWidth="1"/>
    <col min="2" max="2" width="38.140625" customWidth="1"/>
    <col min="3" max="3" width="13.42578125" style="45" customWidth="1"/>
    <col min="4" max="4" width="15" style="45" customWidth="1"/>
    <col min="5" max="8" width="11.28515625" style="45" customWidth="1"/>
    <col min="9" max="9" width="13.42578125" style="45" customWidth="1"/>
  </cols>
  <sheetData>
    <row r="1" spans="1:9" x14ac:dyDescent="0.25">
      <c r="A1" s="122" t="s">
        <v>498</v>
      </c>
      <c r="B1" s="122" t="s">
        <v>503</v>
      </c>
      <c r="C1" s="117" t="s">
        <v>488</v>
      </c>
      <c r="D1" s="117" t="s">
        <v>489</v>
      </c>
      <c r="E1" s="125" t="s">
        <v>490</v>
      </c>
      <c r="F1" s="126"/>
      <c r="G1" s="126"/>
      <c r="H1" s="127"/>
      <c r="I1" s="117" t="s">
        <v>491</v>
      </c>
    </row>
    <row r="2" spans="1:9" ht="39" customHeight="1" thickBot="1" x14ac:dyDescent="0.3">
      <c r="A2" s="123"/>
      <c r="B2" s="124"/>
      <c r="C2" s="118"/>
      <c r="D2" s="118"/>
      <c r="E2" s="40" t="s">
        <v>492</v>
      </c>
      <c r="F2" s="40" t="s">
        <v>493</v>
      </c>
      <c r="G2" s="40" t="s">
        <v>494</v>
      </c>
      <c r="H2" s="40" t="s">
        <v>495</v>
      </c>
      <c r="I2" s="118"/>
    </row>
    <row r="3" spans="1:9" ht="33.75" thickBot="1" x14ac:dyDescent="0.3">
      <c r="A3" s="52" t="str">
        <f>+IF(C3=C4," ","GREŠKA")</f>
        <v>GREŠKA</v>
      </c>
      <c r="B3" s="51" t="s">
        <v>499</v>
      </c>
      <c r="C3" s="53">
        <f>+'2. IZVRŠENJE PLANA PROGRAMA'!H2</f>
        <v>0</v>
      </c>
      <c r="D3" s="41"/>
      <c r="E3" s="119"/>
      <c r="F3" s="120"/>
      <c r="G3" s="120"/>
      <c r="H3" s="121"/>
      <c r="I3" s="54" t="str">
        <f>+'2. IZVRŠENJE PLANA PROGRAMA'!G2</f>
        <v xml:space="preserve">ostali izvori financiraja </v>
      </c>
    </row>
    <row r="4" spans="1:9" ht="15.75" customHeight="1" thickBot="1" x14ac:dyDescent="0.3">
      <c r="A4" s="55" t="str">
        <f>+IF(I3=I4," ","GREŠKA")</f>
        <v>GREŠKA</v>
      </c>
      <c r="B4" s="49" t="s">
        <v>497</v>
      </c>
      <c r="C4" s="47">
        <f t="shared" ref="C4:I4" si="0">SUM(C5:C1048576)</f>
        <v>81500</v>
      </c>
      <c r="D4" s="43">
        <f t="shared" si="0"/>
        <v>14455</v>
      </c>
      <c r="E4" s="43"/>
      <c r="F4" s="43">
        <f t="shared" si="0"/>
        <v>0</v>
      </c>
      <c r="G4" s="43">
        <f t="shared" si="0"/>
        <v>0</v>
      </c>
      <c r="H4" s="43">
        <f t="shared" si="0"/>
        <v>0</v>
      </c>
      <c r="I4" s="43">
        <f t="shared" si="0"/>
        <v>95955</v>
      </c>
    </row>
    <row r="5" spans="1:9" ht="22.5" customHeight="1" x14ac:dyDescent="0.25">
      <c r="A5" s="42"/>
      <c r="B5" s="48">
        <v>32391</v>
      </c>
      <c r="C5" s="44">
        <v>24000</v>
      </c>
      <c r="D5" s="44">
        <v>4000</v>
      </c>
      <c r="E5" s="44"/>
      <c r="F5" s="44"/>
      <c r="G5" s="44"/>
      <c r="H5" s="44"/>
      <c r="I5" s="44">
        <f>SUM(C5:H5)</f>
        <v>28000</v>
      </c>
    </row>
    <row r="6" spans="1:9" ht="22.5" customHeight="1" x14ac:dyDescent="0.25">
      <c r="A6" s="42"/>
      <c r="B6" s="46">
        <v>32339</v>
      </c>
      <c r="C6" s="44">
        <v>12000</v>
      </c>
      <c r="D6" s="44">
        <v>0</v>
      </c>
      <c r="E6" s="44"/>
      <c r="F6" s="44"/>
      <c r="G6" s="44"/>
      <c r="H6" s="44"/>
      <c r="I6" s="44">
        <f>SUM(C6:H6)</f>
        <v>12000</v>
      </c>
    </row>
    <row r="7" spans="1:9" ht="22.5" customHeight="1" x14ac:dyDescent="0.25">
      <c r="A7" s="42"/>
      <c r="B7" s="46">
        <v>32372</v>
      </c>
      <c r="C7" s="44">
        <v>0</v>
      </c>
      <c r="D7" s="44">
        <v>4900</v>
      </c>
      <c r="E7" s="44"/>
      <c r="F7" s="44"/>
      <c r="G7" s="44"/>
      <c r="H7" s="44"/>
      <c r="I7" s="44">
        <f t="shared" ref="I7:I44" si="1">SUM(C7:H7)</f>
        <v>4900</v>
      </c>
    </row>
    <row r="8" spans="1:9" ht="22.5" customHeight="1" x14ac:dyDescent="0.25">
      <c r="A8" s="42"/>
      <c r="B8" s="46">
        <v>42211</v>
      </c>
      <c r="C8" s="44">
        <v>28000</v>
      </c>
      <c r="D8" s="44">
        <v>5074</v>
      </c>
      <c r="E8" s="44"/>
      <c r="F8" s="44"/>
      <c r="G8" s="44"/>
      <c r="H8" s="44"/>
      <c r="I8" s="44">
        <f t="shared" si="1"/>
        <v>33074</v>
      </c>
    </row>
    <row r="9" spans="1:9" ht="22.5" customHeight="1" x14ac:dyDescent="0.25">
      <c r="A9" s="42"/>
      <c r="B9" s="46">
        <v>42239</v>
      </c>
      <c r="C9" s="44">
        <v>2500</v>
      </c>
      <c r="D9" s="44">
        <v>481</v>
      </c>
      <c r="E9" s="44"/>
      <c r="F9" s="44"/>
      <c r="G9" s="44"/>
      <c r="H9" s="44"/>
      <c r="I9" s="44">
        <f t="shared" si="1"/>
        <v>2981</v>
      </c>
    </row>
    <row r="10" spans="1:9" ht="22.5" customHeight="1" x14ac:dyDescent="0.25">
      <c r="A10" s="42"/>
      <c r="B10" s="46">
        <v>32331</v>
      </c>
      <c r="C10" s="44">
        <v>15000</v>
      </c>
      <c r="D10" s="44"/>
      <c r="E10" s="56"/>
      <c r="F10" s="44"/>
      <c r="G10" s="44"/>
      <c r="H10" s="44"/>
      <c r="I10" s="44">
        <f t="shared" si="1"/>
        <v>15000</v>
      </c>
    </row>
    <row r="11" spans="1:9" ht="22.5" customHeight="1" x14ac:dyDescent="0.25">
      <c r="A11" s="42"/>
      <c r="B11" s="46" t="e">
        <f>+VLOOKUP(A11,'Kontni plan'!B:C,2,0)</f>
        <v>#N/A</v>
      </c>
      <c r="C11" s="44"/>
      <c r="D11" s="44"/>
      <c r="E11" s="44"/>
      <c r="F11" s="44"/>
      <c r="G11" s="44"/>
      <c r="H11" s="44"/>
      <c r="I11" s="44">
        <f t="shared" si="1"/>
        <v>0</v>
      </c>
    </row>
    <row r="12" spans="1:9" ht="22.5" customHeight="1" x14ac:dyDescent="0.25">
      <c r="A12" s="42"/>
      <c r="B12" s="46" t="e">
        <f>+VLOOKUP(A12,'Kontni plan'!B:C,2,0)</f>
        <v>#N/A</v>
      </c>
      <c r="C12" s="44"/>
      <c r="D12" s="44"/>
      <c r="E12" s="44"/>
      <c r="F12" s="44"/>
      <c r="G12" s="44"/>
      <c r="H12" s="44"/>
      <c r="I12" s="44">
        <f t="shared" si="1"/>
        <v>0</v>
      </c>
    </row>
    <row r="13" spans="1:9" ht="22.5" customHeight="1" x14ac:dyDescent="0.25">
      <c r="A13" s="42"/>
      <c r="B13" s="46" t="e">
        <f>+VLOOKUP(A13,'Kontni plan'!B:C,2,0)</f>
        <v>#N/A</v>
      </c>
      <c r="C13" s="44"/>
      <c r="D13" s="44"/>
      <c r="E13" s="44"/>
      <c r="F13" s="44"/>
      <c r="G13" s="44"/>
      <c r="H13" s="44"/>
      <c r="I13" s="44">
        <f t="shared" si="1"/>
        <v>0</v>
      </c>
    </row>
    <row r="14" spans="1:9" ht="22.5" customHeight="1" x14ac:dyDescent="0.25">
      <c r="A14" s="42"/>
      <c r="B14" s="46" t="e">
        <f>+VLOOKUP(A14,'Kontni plan'!B:C,2,0)</f>
        <v>#N/A</v>
      </c>
      <c r="C14" s="44"/>
      <c r="D14" s="44"/>
      <c r="E14" s="44"/>
      <c r="F14" s="44"/>
      <c r="G14" s="44"/>
      <c r="H14" s="44"/>
      <c r="I14" s="44">
        <f t="shared" si="1"/>
        <v>0</v>
      </c>
    </row>
    <row r="15" spans="1:9" ht="22.5" customHeight="1" x14ac:dyDescent="0.25">
      <c r="A15" s="42"/>
      <c r="B15" s="46" t="e">
        <f>+VLOOKUP(A15,'Kontni plan'!B:C,2,0)</f>
        <v>#N/A</v>
      </c>
      <c r="C15" s="44"/>
      <c r="D15" s="44"/>
      <c r="E15" s="44"/>
      <c r="F15" s="44"/>
      <c r="G15" s="44"/>
      <c r="H15" s="44"/>
      <c r="I15" s="44">
        <f t="shared" si="1"/>
        <v>0</v>
      </c>
    </row>
    <row r="16" spans="1:9" ht="22.5" customHeight="1" x14ac:dyDescent="0.25">
      <c r="A16" s="42"/>
      <c r="B16" s="46" t="e">
        <f>+VLOOKUP(A16,'Kontni plan'!B:C,2,0)</f>
        <v>#N/A</v>
      </c>
      <c r="C16" s="44"/>
      <c r="D16" s="44"/>
      <c r="E16" s="44"/>
      <c r="F16" s="44"/>
      <c r="G16" s="44"/>
      <c r="H16" s="44"/>
      <c r="I16" s="44">
        <f t="shared" si="1"/>
        <v>0</v>
      </c>
    </row>
    <row r="17" spans="1:9" ht="22.5" customHeight="1" x14ac:dyDescent="0.25">
      <c r="A17" s="42"/>
      <c r="B17" s="46" t="e">
        <f>+VLOOKUP(A17,'Kontni plan'!B:C,2,0)</f>
        <v>#N/A</v>
      </c>
      <c r="C17" s="44"/>
      <c r="D17" s="44"/>
      <c r="E17" s="44"/>
      <c r="F17" s="44"/>
      <c r="G17" s="44"/>
      <c r="H17" s="44"/>
      <c r="I17" s="44">
        <f t="shared" si="1"/>
        <v>0</v>
      </c>
    </row>
    <row r="18" spans="1:9" ht="22.5" customHeight="1" x14ac:dyDescent="0.25">
      <c r="A18" s="42"/>
      <c r="B18" s="46" t="e">
        <f>+VLOOKUP(A18,'Kontni plan'!B:C,2,0)</f>
        <v>#N/A</v>
      </c>
      <c r="C18" s="44"/>
      <c r="D18" s="44"/>
      <c r="E18" s="44"/>
      <c r="F18" s="44"/>
      <c r="G18" s="44"/>
      <c r="H18" s="44"/>
      <c r="I18" s="44">
        <f t="shared" si="1"/>
        <v>0</v>
      </c>
    </row>
    <row r="19" spans="1:9" ht="22.5" customHeight="1" x14ac:dyDescent="0.25">
      <c r="A19" s="42"/>
      <c r="B19" s="46" t="e">
        <f>+VLOOKUP(A19,'Kontni plan'!B:C,2,0)</f>
        <v>#N/A</v>
      </c>
      <c r="C19" s="44"/>
      <c r="D19" s="44"/>
      <c r="E19" s="44"/>
      <c r="F19" s="44"/>
      <c r="G19" s="44"/>
      <c r="H19" s="44"/>
      <c r="I19" s="44">
        <f t="shared" si="1"/>
        <v>0</v>
      </c>
    </row>
    <row r="20" spans="1:9" ht="22.5" customHeight="1" x14ac:dyDescent="0.25">
      <c r="A20" s="42"/>
      <c r="B20" s="46" t="e">
        <f>+VLOOKUP(A20,'Kontni plan'!B:C,2,0)</f>
        <v>#N/A</v>
      </c>
      <c r="C20" s="44"/>
      <c r="D20" s="44"/>
      <c r="E20" s="44"/>
      <c r="F20" s="44"/>
      <c r="G20" s="44"/>
      <c r="H20" s="44"/>
      <c r="I20" s="44">
        <f t="shared" si="1"/>
        <v>0</v>
      </c>
    </row>
    <row r="21" spans="1:9" ht="22.5" customHeight="1" x14ac:dyDescent="0.25">
      <c r="A21" s="42"/>
      <c r="B21" s="46" t="e">
        <f>+VLOOKUP(A21,'Kontni plan'!B:C,2,0)</f>
        <v>#N/A</v>
      </c>
      <c r="C21" s="44"/>
      <c r="D21" s="44"/>
      <c r="E21" s="44"/>
      <c r="F21" s="44"/>
      <c r="G21" s="44"/>
      <c r="H21" s="44"/>
      <c r="I21" s="44">
        <f t="shared" si="1"/>
        <v>0</v>
      </c>
    </row>
    <row r="22" spans="1:9" ht="22.5" customHeight="1" x14ac:dyDescent="0.25">
      <c r="A22" s="42"/>
      <c r="B22" s="46" t="e">
        <f>+VLOOKUP(A22,'Kontni plan'!B:C,2,0)</f>
        <v>#N/A</v>
      </c>
      <c r="C22" s="44"/>
      <c r="D22" s="44"/>
      <c r="E22" s="44"/>
      <c r="F22" s="44"/>
      <c r="G22" s="44"/>
      <c r="H22" s="44"/>
      <c r="I22" s="44">
        <f t="shared" si="1"/>
        <v>0</v>
      </c>
    </row>
    <row r="23" spans="1:9" ht="22.5" customHeight="1" x14ac:dyDescent="0.25">
      <c r="A23" s="42"/>
      <c r="B23" s="46" t="e">
        <f>+VLOOKUP(A23,'Kontni plan'!B:C,2,0)</f>
        <v>#N/A</v>
      </c>
      <c r="C23" s="44"/>
      <c r="D23" s="44"/>
      <c r="E23" s="44"/>
      <c r="F23" s="44"/>
      <c r="G23" s="44"/>
      <c r="H23" s="44"/>
      <c r="I23" s="44">
        <f t="shared" si="1"/>
        <v>0</v>
      </c>
    </row>
    <row r="24" spans="1:9" ht="22.5" customHeight="1" x14ac:dyDescent="0.25">
      <c r="A24" s="42"/>
      <c r="B24" s="46" t="e">
        <f>+VLOOKUP(A24,'Kontni plan'!B:C,2,0)</f>
        <v>#N/A</v>
      </c>
      <c r="C24" s="44"/>
      <c r="D24" s="44"/>
      <c r="E24" s="44"/>
      <c r="F24" s="44"/>
      <c r="G24" s="44"/>
      <c r="H24" s="44"/>
      <c r="I24" s="44">
        <f t="shared" si="1"/>
        <v>0</v>
      </c>
    </row>
    <row r="25" spans="1:9" ht="22.5" customHeight="1" x14ac:dyDescent="0.25">
      <c r="A25" s="42"/>
      <c r="B25" s="46" t="e">
        <f>+VLOOKUP(A25,'Kontni plan'!B:C,2,0)</f>
        <v>#N/A</v>
      </c>
      <c r="C25" s="44"/>
      <c r="D25" s="44"/>
      <c r="E25" s="44"/>
      <c r="F25" s="44"/>
      <c r="G25" s="44"/>
      <c r="H25" s="44"/>
      <c r="I25" s="44">
        <f t="shared" si="1"/>
        <v>0</v>
      </c>
    </row>
    <row r="26" spans="1:9" ht="22.5" customHeight="1" x14ac:dyDescent="0.25">
      <c r="A26" s="42"/>
      <c r="B26" s="46" t="e">
        <f>+VLOOKUP(A26,'Kontni plan'!B:C,2,0)</f>
        <v>#N/A</v>
      </c>
      <c r="C26" s="44"/>
      <c r="D26" s="44"/>
      <c r="E26" s="44"/>
      <c r="F26" s="44"/>
      <c r="G26" s="44"/>
      <c r="H26" s="44"/>
      <c r="I26" s="44">
        <f t="shared" si="1"/>
        <v>0</v>
      </c>
    </row>
    <row r="27" spans="1:9" ht="22.5" customHeight="1" x14ac:dyDescent="0.25">
      <c r="A27" s="42"/>
      <c r="B27" s="46" t="e">
        <f>+VLOOKUP(A27,'Kontni plan'!B:C,2,0)</f>
        <v>#N/A</v>
      </c>
      <c r="C27" s="44"/>
      <c r="D27" s="44"/>
      <c r="E27" s="44"/>
      <c r="F27" s="44"/>
      <c r="G27" s="44"/>
      <c r="H27" s="44"/>
      <c r="I27" s="44">
        <f t="shared" si="1"/>
        <v>0</v>
      </c>
    </row>
    <row r="28" spans="1:9" ht="22.5" customHeight="1" x14ac:dyDescent="0.25">
      <c r="A28" s="42"/>
      <c r="B28" s="46" t="e">
        <f>+VLOOKUP(A28,'Kontni plan'!B:C,2,0)</f>
        <v>#N/A</v>
      </c>
      <c r="C28" s="44"/>
      <c r="D28" s="44"/>
      <c r="E28" s="44"/>
      <c r="F28" s="44"/>
      <c r="G28" s="44"/>
      <c r="H28" s="44"/>
      <c r="I28" s="44">
        <f t="shared" si="1"/>
        <v>0</v>
      </c>
    </row>
    <row r="29" spans="1:9" ht="22.5" customHeight="1" x14ac:dyDescent="0.25">
      <c r="A29" s="42"/>
      <c r="B29" s="46" t="e">
        <f>+VLOOKUP(A29,'Kontni plan'!B:C,2,0)</f>
        <v>#N/A</v>
      </c>
      <c r="C29" s="44"/>
      <c r="D29" s="44"/>
      <c r="E29" s="44"/>
      <c r="F29" s="44"/>
      <c r="G29" s="44"/>
      <c r="H29" s="44"/>
      <c r="I29" s="44">
        <f t="shared" si="1"/>
        <v>0</v>
      </c>
    </row>
    <row r="30" spans="1:9" ht="22.5" customHeight="1" x14ac:dyDescent="0.25">
      <c r="A30" s="42"/>
      <c r="B30" s="46" t="e">
        <f>+VLOOKUP(A30,'Kontni plan'!B:C,2,0)</f>
        <v>#N/A</v>
      </c>
      <c r="C30" s="44"/>
      <c r="D30" s="44"/>
      <c r="E30" s="44"/>
      <c r="F30" s="44"/>
      <c r="G30" s="44"/>
      <c r="H30" s="44"/>
      <c r="I30" s="44">
        <f t="shared" si="1"/>
        <v>0</v>
      </c>
    </row>
    <row r="31" spans="1:9" ht="22.5" customHeight="1" x14ac:dyDescent="0.25">
      <c r="A31" s="42"/>
      <c r="B31" s="46" t="e">
        <f>+VLOOKUP(A31,'Kontni plan'!B:C,2,0)</f>
        <v>#N/A</v>
      </c>
      <c r="C31" s="44"/>
      <c r="D31" s="44"/>
      <c r="E31" s="44"/>
      <c r="F31" s="44"/>
      <c r="G31" s="44"/>
      <c r="H31" s="44"/>
      <c r="I31" s="44">
        <f t="shared" si="1"/>
        <v>0</v>
      </c>
    </row>
    <row r="32" spans="1:9" ht="22.5" customHeight="1" x14ac:dyDescent="0.25">
      <c r="A32" s="42"/>
      <c r="B32" s="46" t="e">
        <f>+VLOOKUP(A32,'Kontni plan'!B:C,2,0)</f>
        <v>#N/A</v>
      </c>
      <c r="C32" s="44"/>
      <c r="D32" s="44"/>
      <c r="E32" s="44"/>
      <c r="F32" s="44"/>
      <c r="G32" s="44"/>
      <c r="H32" s="44"/>
      <c r="I32" s="44">
        <f t="shared" si="1"/>
        <v>0</v>
      </c>
    </row>
    <row r="33" spans="1:9" ht="22.5" customHeight="1" x14ac:dyDescent="0.25">
      <c r="A33" s="42"/>
      <c r="B33" s="46" t="e">
        <f>+VLOOKUP(A33,'Kontni plan'!B:C,2,0)</f>
        <v>#N/A</v>
      </c>
      <c r="C33" s="44"/>
      <c r="D33" s="44"/>
      <c r="E33" s="44"/>
      <c r="F33" s="44"/>
      <c r="G33" s="44"/>
      <c r="H33" s="44"/>
      <c r="I33" s="44">
        <f t="shared" si="1"/>
        <v>0</v>
      </c>
    </row>
    <row r="34" spans="1:9" ht="22.5" customHeight="1" x14ac:dyDescent="0.25">
      <c r="A34" s="42"/>
      <c r="B34" s="46" t="e">
        <f>+VLOOKUP(A34,'Kontni plan'!B:C,2,0)</f>
        <v>#N/A</v>
      </c>
      <c r="C34" s="44"/>
      <c r="D34" s="44"/>
      <c r="E34" s="44"/>
      <c r="F34" s="44"/>
      <c r="G34" s="44"/>
      <c r="H34" s="44"/>
      <c r="I34" s="44">
        <f t="shared" si="1"/>
        <v>0</v>
      </c>
    </row>
    <row r="35" spans="1:9" ht="22.5" customHeight="1" x14ac:dyDescent="0.25">
      <c r="A35" s="42"/>
      <c r="B35" s="46" t="e">
        <f>+VLOOKUP(A35,'Kontni plan'!B:C,2,0)</f>
        <v>#N/A</v>
      </c>
      <c r="C35" s="44"/>
      <c r="D35" s="44"/>
      <c r="E35" s="44"/>
      <c r="F35" s="44"/>
      <c r="G35" s="44"/>
      <c r="H35" s="44"/>
      <c r="I35" s="44">
        <f t="shared" si="1"/>
        <v>0</v>
      </c>
    </row>
    <row r="36" spans="1:9" ht="22.5" customHeight="1" x14ac:dyDescent="0.25">
      <c r="A36" s="42"/>
      <c r="B36" s="46" t="e">
        <f>+VLOOKUP(A36,'Kontni plan'!B:C,2,0)</f>
        <v>#N/A</v>
      </c>
      <c r="C36" s="44"/>
      <c r="D36" s="44"/>
      <c r="E36" s="44"/>
      <c r="F36" s="44"/>
      <c r="G36" s="44"/>
      <c r="H36" s="44"/>
      <c r="I36" s="44">
        <f t="shared" si="1"/>
        <v>0</v>
      </c>
    </row>
    <row r="37" spans="1:9" ht="22.5" customHeight="1" x14ac:dyDescent="0.25">
      <c r="A37" s="42"/>
      <c r="B37" s="46" t="e">
        <f>+VLOOKUP(A37,'Kontni plan'!B:C,2,0)</f>
        <v>#N/A</v>
      </c>
      <c r="C37" s="44"/>
      <c r="D37" s="44"/>
      <c r="E37" s="44"/>
      <c r="F37" s="44"/>
      <c r="G37" s="44"/>
      <c r="H37" s="44"/>
      <c r="I37" s="44">
        <f t="shared" si="1"/>
        <v>0</v>
      </c>
    </row>
    <row r="38" spans="1:9" ht="22.5" customHeight="1" x14ac:dyDescent="0.25">
      <c r="A38" s="42"/>
      <c r="B38" s="46" t="e">
        <f>+VLOOKUP(A38,'Kontni plan'!B:C,2,0)</f>
        <v>#N/A</v>
      </c>
      <c r="C38" s="44"/>
      <c r="D38" s="44"/>
      <c r="E38" s="44"/>
      <c r="F38" s="44"/>
      <c r="G38" s="44"/>
      <c r="H38" s="44"/>
      <c r="I38" s="44">
        <f t="shared" si="1"/>
        <v>0</v>
      </c>
    </row>
    <row r="39" spans="1:9" ht="22.5" customHeight="1" x14ac:dyDescent="0.25">
      <c r="A39" s="42"/>
      <c r="B39" s="46" t="e">
        <f>+VLOOKUP(A39,'Kontni plan'!B:C,2,0)</f>
        <v>#N/A</v>
      </c>
      <c r="C39" s="44"/>
      <c r="D39" s="44"/>
      <c r="E39" s="44"/>
      <c r="F39" s="44"/>
      <c r="G39" s="44"/>
      <c r="H39" s="44"/>
      <c r="I39" s="44">
        <f t="shared" si="1"/>
        <v>0</v>
      </c>
    </row>
    <row r="40" spans="1:9" ht="22.5" customHeight="1" x14ac:dyDescent="0.25">
      <c r="A40" s="42"/>
      <c r="B40" s="46" t="e">
        <f>+VLOOKUP(A40,'Kontni plan'!B:C,2,0)</f>
        <v>#N/A</v>
      </c>
      <c r="C40" s="44"/>
      <c r="D40" s="44"/>
      <c r="E40" s="44"/>
      <c r="F40" s="44"/>
      <c r="G40" s="44"/>
      <c r="H40" s="44"/>
      <c r="I40" s="44">
        <f t="shared" si="1"/>
        <v>0</v>
      </c>
    </row>
    <row r="41" spans="1:9" ht="22.5" customHeight="1" x14ac:dyDescent="0.25">
      <c r="A41" s="42"/>
      <c r="B41" s="46" t="e">
        <f>+VLOOKUP(A41,'Kontni plan'!B:C,2,0)</f>
        <v>#N/A</v>
      </c>
      <c r="C41" s="44"/>
      <c r="D41" s="44"/>
      <c r="E41" s="44"/>
      <c r="F41" s="44"/>
      <c r="G41" s="44"/>
      <c r="H41" s="44"/>
      <c r="I41" s="44">
        <f t="shared" si="1"/>
        <v>0</v>
      </c>
    </row>
    <row r="42" spans="1:9" ht="22.5" customHeight="1" x14ac:dyDescent="0.25">
      <c r="A42" s="42"/>
      <c r="B42" s="46" t="e">
        <f>+VLOOKUP(A42,'Kontni plan'!B:C,2,0)</f>
        <v>#N/A</v>
      </c>
      <c r="C42" s="44"/>
      <c r="D42" s="44"/>
      <c r="E42" s="44"/>
      <c r="F42" s="44"/>
      <c r="G42" s="44"/>
      <c r="H42" s="44"/>
      <c r="I42" s="44">
        <f t="shared" si="1"/>
        <v>0</v>
      </c>
    </row>
    <row r="43" spans="1:9" ht="22.5" customHeight="1" x14ac:dyDescent="0.25">
      <c r="A43" s="42"/>
      <c r="B43" s="46" t="e">
        <f>+VLOOKUP(A43,'Kontni plan'!B:C,2,0)</f>
        <v>#N/A</v>
      </c>
      <c r="C43" s="44"/>
      <c r="D43" s="44"/>
      <c r="E43" s="44"/>
      <c r="F43" s="44"/>
      <c r="G43" s="44"/>
      <c r="H43" s="44"/>
      <c r="I43" s="44">
        <f t="shared" si="1"/>
        <v>0</v>
      </c>
    </row>
    <row r="44" spans="1:9" ht="22.5" customHeight="1" x14ac:dyDescent="0.25">
      <c r="A44" s="42"/>
      <c r="B44" s="46" t="e">
        <f>+VLOOKUP(A44,'Kontni plan'!B:C,2,0)</f>
        <v>#N/A</v>
      </c>
      <c r="C44" s="44"/>
      <c r="D44" s="44"/>
      <c r="E44" s="44"/>
      <c r="F44" s="44"/>
      <c r="G44" s="44"/>
      <c r="H44" s="44"/>
      <c r="I44" s="44">
        <f t="shared" si="1"/>
        <v>0</v>
      </c>
    </row>
    <row r="45" spans="1:9" ht="22.5" customHeight="1" x14ac:dyDescent="0.25">
      <c r="A45" s="42"/>
      <c r="B45" s="46" t="e">
        <f>+VLOOKUP(A45,'Kontni plan'!B:C,2,0)</f>
        <v>#N/A</v>
      </c>
      <c r="C45" s="44"/>
      <c r="D45" s="44"/>
      <c r="E45" s="44"/>
      <c r="F45" s="44"/>
      <c r="G45" s="44"/>
      <c r="H45" s="44"/>
      <c r="I45" s="44">
        <f t="shared" ref="I45:I46" si="2">SUM(C45:H45)</f>
        <v>0</v>
      </c>
    </row>
    <row r="46" spans="1:9" ht="22.5" customHeight="1" x14ac:dyDescent="0.25">
      <c r="A46" s="42"/>
      <c r="B46" s="46" t="e">
        <f>+VLOOKUP(A46,'Kontni plan'!B:C,2,0)</f>
        <v>#N/A</v>
      </c>
      <c r="C46" s="44"/>
      <c r="D46" s="44"/>
      <c r="E46" s="44"/>
      <c r="F46" s="44"/>
      <c r="G46" s="44"/>
      <c r="H46" s="44"/>
      <c r="I46" s="44">
        <f t="shared" si="2"/>
        <v>0</v>
      </c>
    </row>
  </sheetData>
  <mergeCells count="7">
    <mergeCell ref="I1:I2"/>
    <mergeCell ref="E3:H3"/>
    <mergeCell ref="D1:D2"/>
    <mergeCell ref="E1:H1"/>
    <mergeCell ref="A1:A2"/>
    <mergeCell ref="B1:B2"/>
    <mergeCell ref="C1:C2"/>
  </mergeCells>
  <pageMargins left="0.51181102362204722" right="0.51181102362204722" top="0.55118110236220474" bottom="0.55118110236220474" header="0" footer="0"/>
  <pageSetup paperSize="9" scale="69" orientation="portrait" horizontalDpi="4294967294" verticalDpi="4294967295" r:id="rId1"/>
  <headerFooter>
    <oddHeader>&amp;C&amp;"Calibri,Podebljano"&amp;14RASHODI - zbirno za sve programe</oddHeader>
  </headerFooter>
  <extLst>
    <ext xmlns:x14="http://schemas.microsoft.com/office/spreadsheetml/2009/9/main" uri="{CCE6A557-97BC-4b89-ADB6-D9C93CAAB3DF}">
      <x14:dataValidations xmlns:xm="http://schemas.microsoft.com/office/excel/2006/main" count="1">
        <x14:dataValidation type="list" allowBlank="1" showDropDown="1" showInputMessage="1" showErrorMessage="1" xr:uid="{00000000-0002-0000-0300-000000000000}">
          <x14:formula1>
            <xm:f>'Kontni plan'!$B$2:$B$145</xm:f>
          </x14:formula1>
          <xm:sqref>A5:A46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19"/>
  <sheetViews>
    <sheetView topLeftCell="A10" workbookViewId="0">
      <selection activeCell="A2" sqref="A2:G2"/>
    </sheetView>
  </sheetViews>
  <sheetFormatPr defaultRowHeight="15" x14ac:dyDescent="0.25"/>
  <cols>
    <col min="1" max="1" width="8" bestFit="1" customWidth="1"/>
    <col min="2" max="2" width="12" bestFit="1" customWidth="1"/>
    <col min="3" max="3" width="72.42578125" bestFit="1" customWidth="1"/>
  </cols>
  <sheetData>
    <row r="1" spans="1:3" x14ac:dyDescent="0.25">
      <c r="A1" s="39" t="s">
        <v>184</v>
      </c>
      <c r="B1" s="39" t="s">
        <v>185</v>
      </c>
      <c r="C1" s="39" t="s">
        <v>186</v>
      </c>
    </row>
    <row r="2" spans="1:3" x14ac:dyDescent="0.25">
      <c r="A2" s="39" t="s">
        <v>187</v>
      </c>
      <c r="B2" s="39">
        <v>3111</v>
      </c>
      <c r="C2" s="39" t="s">
        <v>320</v>
      </c>
    </row>
    <row r="3" spans="1:3" x14ac:dyDescent="0.25">
      <c r="A3" s="39" t="s">
        <v>187</v>
      </c>
      <c r="B3" s="39">
        <v>3112</v>
      </c>
      <c r="C3" s="39" t="s">
        <v>321</v>
      </c>
    </row>
    <row r="4" spans="1:3" x14ac:dyDescent="0.25">
      <c r="A4" s="39" t="s">
        <v>187</v>
      </c>
      <c r="B4" s="39">
        <v>3113</v>
      </c>
      <c r="C4" s="39" t="s">
        <v>322</v>
      </c>
    </row>
    <row r="5" spans="1:3" x14ac:dyDescent="0.25">
      <c r="A5" s="39" t="s">
        <v>187</v>
      </c>
      <c r="B5" s="39">
        <v>3114</v>
      </c>
      <c r="C5" s="39" t="s">
        <v>323</v>
      </c>
    </row>
    <row r="6" spans="1:3" x14ac:dyDescent="0.25">
      <c r="A6" s="39" t="s">
        <v>187</v>
      </c>
      <c r="B6" s="39">
        <v>3121</v>
      </c>
      <c r="C6" s="39" t="s">
        <v>324</v>
      </c>
    </row>
    <row r="7" spans="1:3" x14ac:dyDescent="0.25">
      <c r="A7" s="39" t="s">
        <v>187</v>
      </c>
      <c r="B7" s="39">
        <v>3131</v>
      </c>
      <c r="C7" s="39" t="s">
        <v>263</v>
      </c>
    </row>
    <row r="8" spans="1:3" x14ac:dyDescent="0.25">
      <c r="A8" s="39" t="s">
        <v>187</v>
      </c>
      <c r="B8" s="39">
        <v>3132</v>
      </c>
      <c r="C8" s="39" t="s">
        <v>261</v>
      </c>
    </row>
    <row r="9" spans="1:3" x14ac:dyDescent="0.25">
      <c r="A9" s="39" t="s">
        <v>187</v>
      </c>
      <c r="B9" s="39">
        <v>3133</v>
      </c>
      <c r="C9" s="39" t="s">
        <v>264</v>
      </c>
    </row>
    <row r="10" spans="1:3" x14ac:dyDescent="0.25">
      <c r="A10" s="39" t="s">
        <v>187</v>
      </c>
      <c r="B10" s="39">
        <v>3211</v>
      </c>
      <c r="C10" s="39" t="s">
        <v>291</v>
      </c>
    </row>
    <row r="11" spans="1:3" x14ac:dyDescent="0.25">
      <c r="A11" s="39" t="s">
        <v>187</v>
      </c>
      <c r="B11" s="39">
        <v>3212</v>
      </c>
      <c r="C11" s="39" t="s">
        <v>292</v>
      </c>
    </row>
    <row r="12" spans="1:3" x14ac:dyDescent="0.25">
      <c r="A12" s="39" t="s">
        <v>187</v>
      </c>
      <c r="B12" s="39">
        <v>3213</v>
      </c>
      <c r="C12" s="39" t="s">
        <v>293</v>
      </c>
    </row>
    <row r="13" spans="1:3" x14ac:dyDescent="0.25">
      <c r="A13" s="39" t="s">
        <v>187</v>
      </c>
      <c r="B13" s="39">
        <v>3214</v>
      </c>
      <c r="C13" s="39" t="s">
        <v>294</v>
      </c>
    </row>
    <row r="14" spans="1:3" x14ac:dyDescent="0.25">
      <c r="A14" s="39" t="s">
        <v>187</v>
      </c>
      <c r="B14" s="39">
        <v>3221</v>
      </c>
      <c r="C14" s="39" t="s">
        <v>295</v>
      </c>
    </row>
    <row r="15" spans="1:3" x14ac:dyDescent="0.25">
      <c r="A15" s="39" t="s">
        <v>187</v>
      </c>
      <c r="B15" s="39">
        <v>3222</v>
      </c>
      <c r="C15" s="39" t="s">
        <v>296</v>
      </c>
    </row>
    <row r="16" spans="1:3" x14ac:dyDescent="0.25">
      <c r="A16" s="39" t="s">
        <v>187</v>
      </c>
      <c r="B16" s="39">
        <v>3223</v>
      </c>
      <c r="C16" s="39" t="s">
        <v>297</v>
      </c>
    </row>
    <row r="17" spans="1:3" x14ac:dyDescent="0.25">
      <c r="A17" s="39" t="s">
        <v>187</v>
      </c>
      <c r="B17" s="39">
        <v>3224</v>
      </c>
      <c r="C17" s="39" t="s">
        <v>298</v>
      </c>
    </row>
    <row r="18" spans="1:3" x14ac:dyDescent="0.25">
      <c r="A18" s="39" t="s">
        <v>187</v>
      </c>
      <c r="B18" s="39">
        <v>3225</v>
      </c>
      <c r="C18" s="39" t="s">
        <v>299</v>
      </c>
    </row>
    <row r="19" spans="1:3" x14ac:dyDescent="0.25">
      <c r="A19" s="39" t="s">
        <v>187</v>
      </c>
      <c r="B19" s="39">
        <v>3226</v>
      </c>
      <c r="C19" s="39" t="s">
        <v>325</v>
      </c>
    </row>
    <row r="20" spans="1:3" x14ac:dyDescent="0.25">
      <c r="A20" s="39" t="s">
        <v>187</v>
      </c>
      <c r="B20" s="39">
        <v>3227</v>
      </c>
      <c r="C20" s="39" t="s">
        <v>300</v>
      </c>
    </row>
    <row r="21" spans="1:3" x14ac:dyDescent="0.25">
      <c r="A21" s="39" t="s">
        <v>187</v>
      </c>
      <c r="B21" s="39">
        <v>3231</v>
      </c>
      <c r="C21" s="39" t="s">
        <v>301</v>
      </c>
    </row>
    <row r="22" spans="1:3" x14ac:dyDescent="0.25">
      <c r="A22" s="39" t="s">
        <v>187</v>
      </c>
      <c r="B22" s="39">
        <v>3232</v>
      </c>
      <c r="C22" s="39" t="s">
        <v>302</v>
      </c>
    </row>
    <row r="23" spans="1:3" x14ac:dyDescent="0.25">
      <c r="A23" s="39" t="s">
        <v>187</v>
      </c>
      <c r="B23" s="39">
        <v>3233</v>
      </c>
      <c r="C23" s="39" t="s">
        <v>303</v>
      </c>
    </row>
    <row r="24" spans="1:3" x14ac:dyDescent="0.25">
      <c r="A24" s="39" t="s">
        <v>187</v>
      </c>
      <c r="B24" s="39">
        <v>3234</v>
      </c>
      <c r="C24" s="39" t="s">
        <v>304</v>
      </c>
    </row>
    <row r="25" spans="1:3" x14ac:dyDescent="0.25">
      <c r="A25" s="39" t="s">
        <v>187</v>
      </c>
      <c r="B25" s="39">
        <v>3235</v>
      </c>
      <c r="C25" s="39" t="s">
        <v>305</v>
      </c>
    </row>
    <row r="26" spans="1:3" x14ac:dyDescent="0.25">
      <c r="A26" s="39" t="s">
        <v>187</v>
      </c>
      <c r="B26" s="39">
        <v>3236</v>
      </c>
      <c r="C26" s="39" t="s">
        <v>306</v>
      </c>
    </row>
    <row r="27" spans="1:3" x14ac:dyDescent="0.25">
      <c r="A27" s="39" t="s">
        <v>187</v>
      </c>
      <c r="B27" s="39">
        <v>3237</v>
      </c>
      <c r="C27" s="39" t="s">
        <v>307</v>
      </c>
    </row>
    <row r="28" spans="1:3" x14ac:dyDescent="0.25">
      <c r="A28" s="39" t="s">
        <v>187</v>
      </c>
      <c r="B28" s="39">
        <v>3238</v>
      </c>
      <c r="C28" s="39" t="s">
        <v>308</v>
      </c>
    </row>
    <row r="29" spans="1:3" x14ac:dyDescent="0.25">
      <c r="A29" s="39" t="s">
        <v>187</v>
      </c>
      <c r="B29" s="39">
        <v>3239</v>
      </c>
      <c r="C29" s="39" t="s">
        <v>309</v>
      </c>
    </row>
    <row r="30" spans="1:3" x14ac:dyDescent="0.25">
      <c r="A30" s="39" t="s">
        <v>187</v>
      </c>
      <c r="B30" s="39">
        <v>3241</v>
      </c>
      <c r="C30" s="39" t="s">
        <v>326</v>
      </c>
    </row>
    <row r="31" spans="1:3" x14ac:dyDescent="0.25">
      <c r="A31" s="39" t="s">
        <v>187</v>
      </c>
      <c r="B31" s="39">
        <v>3291</v>
      </c>
      <c r="C31" s="39" t="s">
        <v>311</v>
      </c>
    </row>
    <row r="32" spans="1:3" x14ac:dyDescent="0.25">
      <c r="A32" s="39" t="s">
        <v>187</v>
      </c>
      <c r="B32" s="39">
        <v>3292</v>
      </c>
      <c r="C32" s="39" t="s">
        <v>312</v>
      </c>
    </row>
    <row r="33" spans="1:3" x14ac:dyDescent="0.25">
      <c r="A33" s="39" t="s">
        <v>187</v>
      </c>
      <c r="B33" s="39">
        <v>3293</v>
      </c>
      <c r="C33" s="39" t="s">
        <v>313</v>
      </c>
    </row>
    <row r="34" spans="1:3" x14ac:dyDescent="0.25">
      <c r="A34" s="39" t="s">
        <v>187</v>
      </c>
      <c r="B34" s="39">
        <v>3294</v>
      </c>
      <c r="C34" s="39" t="s">
        <v>314</v>
      </c>
    </row>
    <row r="35" spans="1:3" x14ac:dyDescent="0.25">
      <c r="A35" s="39" t="s">
        <v>187</v>
      </c>
      <c r="B35" s="39">
        <v>3295</v>
      </c>
      <c r="C35" s="39" t="s">
        <v>315</v>
      </c>
    </row>
    <row r="36" spans="1:3" x14ac:dyDescent="0.25">
      <c r="A36" s="39" t="s">
        <v>187</v>
      </c>
      <c r="B36" s="39">
        <v>3296</v>
      </c>
      <c r="C36" s="39" t="s">
        <v>328</v>
      </c>
    </row>
    <row r="37" spans="1:3" x14ac:dyDescent="0.25">
      <c r="A37" s="39" t="s">
        <v>187</v>
      </c>
      <c r="B37" s="39">
        <v>3299</v>
      </c>
      <c r="C37" s="39" t="s">
        <v>310</v>
      </c>
    </row>
    <row r="38" spans="1:3" x14ac:dyDescent="0.25">
      <c r="A38" s="39" t="s">
        <v>187</v>
      </c>
      <c r="B38" s="39">
        <v>3411</v>
      </c>
      <c r="C38" s="39" t="s">
        <v>329</v>
      </c>
    </row>
    <row r="39" spans="1:3" x14ac:dyDescent="0.25">
      <c r="A39" s="39" t="s">
        <v>187</v>
      </c>
      <c r="B39" s="39">
        <v>3412</v>
      </c>
      <c r="C39" s="39" t="s">
        <v>330</v>
      </c>
    </row>
    <row r="40" spans="1:3" x14ac:dyDescent="0.25">
      <c r="A40" s="39" t="s">
        <v>187</v>
      </c>
      <c r="B40" s="39">
        <v>3413</v>
      </c>
      <c r="C40" s="39" t="s">
        <v>331</v>
      </c>
    </row>
    <row r="41" spans="1:3" x14ac:dyDescent="0.25">
      <c r="A41" s="39" t="s">
        <v>187</v>
      </c>
      <c r="B41" s="39">
        <v>3419</v>
      </c>
      <c r="C41" s="39" t="s">
        <v>332</v>
      </c>
    </row>
    <row r="42" spans="1:3" x14ac:dyDescent="0.25">
      <c r="A42" s="39" t="s">
        <v>187</v>
      </c>
      <c r="B42" s="39">
        <v>3421</v>
      </c>
      <c r="C42" s="39" t="s">
        <v>333</v>
      </c>
    </row>
    <row r="43" spans="1:3" x14ac:dyDescent="0.25">
      <c r="A43" s="39" t="s">
        <v>187</v>
      </c>
      <c r="B43" s="39">
        <v>3422</v>
      </c>
      <c r="C43" s="39" t="s">
        <v>334</v>
      </c>
    </row>
    <row r="44" spans="1:3" x14ac:dyDescent="0.25">
      <c r="A44" s="39" t="s">
        <v>187</v>
      </c>
      <c r="B44" s="39">
        <v>3423</v>
      </c>
      <c r="C44" s="39" t="s">
        <v>335</v>
      </c>
    </row>
    <row r="45" spans="1:3" x14ac:dyDescent="0.25">
      <c r="A45" s="39" t="s">
        <v>187</v>
      </c>
      <c r="B45" s="39">
        <v>3425</v>
      </c>
      <c r="C45" s="39" t="s">
        <v>336</v>
      </c>
    </row>
    <row r="46" spans="1:3" x14ac:dyDescent="0.25">
      <c r="A46" s="39" t="s">
        <v>187</v>
      </c>
      <c r="B46" s="39">
        <v>3426</v>
      </c>
      <c r="C46" s="39" t="s">
        <v>337</v>
      </c>
    </row>
    <row r="47" spans="1:3" x14ac:dyDescent="0.25">
      <c r="A47" s="39" t="s">
        <v>187</v>
      </c>
      <c r="B47" s="39">
        <v>3427</v>
      </c>
      <c r="C47" s="39" t="s">
        <v>338</v>
      </c>
    </row>
    <row r="48" spans="1:3" x14ac:dyDescent="0.25">
      <c r="A48" s="39" t="s">
        <v>187</v>
      </c>
      <c r="B48" s="39">
        <v>3428</v>
      </c>
      <c r="C48" s="39" t="s">
        <v>339</v>
      </c>
    </row>
    <row r="49" spans="1:3" x14ac:dyDescent="0.25">
      <c r="A49" s="39" t="s">
        <v>187</v>
      </c>
      <c r="B49" s="39">
        <v>3431</v>
      </c>
      <c r="C49" s="39" t="s">
        <v>340</v>
      </c>
    </row>
    <row r="50" spans="1:3" x14ac:dyDescent="0.25">
      <c r="A50" s="39" t="s">
        <v>187</v>
      </c>
      <c r="B50" s="39">
        <v>3432</v>
      </c>
      <c r="C50" s="39" t="s">
        <v>341</v>
      </c>
    </row>
    <row r="51" spans="1:3" x14ac:dyDescent="0.25">
      <c r="A51" s="39" t="s">
        <v>187</v>
      </c>
      <c r="B51" s="39">
        <v>3433</v>
      </c>
      <c r="C51" s="39" t="s">
        <v>342</v>
      </c>
    </row>
    <row r="52" spans="1:3" x14ac:dyDescent="0.25">
      <c r="A52" s="39" t="s">
        <v>187</v>
      </c>
      <c r="B52" s="39">
        <v>3434</v>
      </c>
      <c r="C52" s="39" t="s">
        <v>343</v>
      </c>
    </row>
    <row r="53" spans="1:3" x14ac:dyDescent="0.25">
      <c r="A53" s="39" t="s">
        <v>187</v>
      </c>
      <c r="B53" s="39">
        <v>3511</v>
      </c>
      <c r="C53" s="39" t="s">
        <v>345</v>
      </c>
    </row>
    <row r="54" spans="1:3" x14ac:dyDescent="0.25">
      <c r="A54" s="39" t="s">
        <v>187</v>
      </c>
      <c r="B54" s="39">
        <v>3512</v>
      </c>
      <c r="C54" s="39" t="s">
        <v>344</v>
      </c>
    </row>
    <row r="55" spans="1:3" x14ac:dyDescent="0.25">
      <c r="A55" s="39" t="s">
        <v>187</v>
      </c>
      <c r="B55" s="39">
        <v>3521</v>
      </c>
      <c r="C55" s="39" t="s">
        <v>346</v>
      </c>
    </row>
    <row r="56" spans="1:3" x14ac:dyDescent="0.25">
      <c r="A56" s="39" t="s">
        <v>187</v>
      </c>
      <c r="B56" s="39">
        <v>3522</v>
      </c>
      <c r="C56" s="39" t="s">
        <v>347</v>
      </c>
    </row>
    <row r="57" spans="1:3" x14ac:dyDescent="0.25">
      <c r="A57" s="39" t="s">
        <v>187</v>
      </c>
      <c r="B57" s="39">
        <v>3523</v>
      </c>
      <c r="C57" s="39" t="s">
        <v>348</v>
      </c>
    </row>
    <row r="58" spans="1:3" x14ac:dyDescent="0.25">
      <c r="A58" s="39" t="s">
        <v>187</v>
      </c>
      <c r="B58" s="39">
        <v>3531</v>
      </c>
      <c r="C58" s="39" t="s">
        <v>349</v>
      </c>
    </row>
    <row r="59" spans="1:3" x14ac:dyDescent="0.25">
      <c r="A59" s="39" t="s">
        <v>187</v>
      </c>
      <c r="B59" s="39">
        <v>3611</v>
      </c>
      <c r="C59" s="39" t="s">
        <v>350</v>
      </c>
    </row>
    <row r="60" spans="1:3" x14ac:dyDescent="0.25">
      <c r="A60" s="39" t="s">
        <v>187</v>
      </c>
      <c r="B60" s="39">
        <v>3612</v>
      </c>
      <c r="C60" s="39" t="s">
        <v>351</v>
      </c>
    </row>
    <row r="61" spans="1:3" x14ac:dyDescent="0.25">
      <c r="A61" s="39" t="s">
        <v>187</v>
      </c>
      <c r="B61" s="39">
        <v>3621</v>
      </c>
      <c r="C61" s="39" t="s">
        <v>352</v>
      </c>
    </row>
    <row r="62" spans="1:3" x14ac:dyDescent="0.25">
      <c r="A62" s="39" t="s">
        <v>187</v>
      </c>
      <c r="B62" s="39">
        <v>3622</v>
      </c>
      <c r="C62" s="39" t="s">
        <v>353</v>
      </c>
    </row>
    <row r="63" spans="1:3" x14ac:dyDescent="0.25">
      <c r="A63" s="39" t="s">
        <v>187</v>
      </c>
      <c r="B63" s="39">
        <v>3631</v>
      </c>
      <c r="C63" s="39" t="s">
        <v>354</v>
      </c>
    </row>
    <row r="64" spans="1:3" x14ac:dyDescent="0.25">
      <c r="A64" s="39" t="s">
        <v>187</v>
      </c>
      <c r="B64" s="39">
        <v>3632</v>
      </c>
      <c r="C64" s="39" t="s">
        <v>355</v>
      </c>
    </row>
    <row r="65" spans="1:3" x14ac:dyDescent="0.25">
      <c r="A65" s="39" t="s">
        <v>187</v>
      </c>
      <c r="B65" s="39">
        <v>3661</v>
      </c>
      <c r="C65" s="39" t="s">
        <v>356</v>
      </c>
    </row>
    <row r="66" spans="1:3" x14ac:dyDescent="0.25">
      <c r="A66" s="39" t="s">
        <v>187</v>
      </c>
      <c r="B66" s="39">
        <v>3662</v>
      </c>
      <c r="C66" s="39" t="s">
        <v>357</v>
      </c>
    </row>
    <row r="67" spans="1:3" x14ac:dyDescent="0.25">
      <c r="A67" s="39" t="s">
        <v>187</v>
      </c>
      <c r="B67" s="39">
        <v>3672</v>
      </c>
      <c r="C67" s="39" t="s">
        <v>358</v>
      </c>
    </row>
    <row r="68" spans="1:3" x14ac:dyDescent="0.25">
      <c r="A68" s="39" t="s">
        <v>187</v>
      </c>
      <c r="B68" s="39">
        <v>3673</v>
      </c>
      <c r="C68" s="39" t="s">
        <v>359</v>
      </c>
    </row>
    <row r="69" spans="1:3" x14ac:dyDescent="0.25">
      <c r="A69" s="39" t="s">
        <v>187</v>
      </c>
      <c r="B69" s="39">
        <v>3674</v>
      </c>
      <c r="C69" s="39" t="s">
        <v>360</v>
      </c>
    </row>
    <row r="70" spans="1:3" x14ac:dyDescent="0.25">
      <c r="A70" s="39" t="s">
        <v>187</v>
      </c>
      <c r="B70" s="39">
        <v>3681</v>
      </c>
      <c r="C70" s="39" t="s">
        <v>362</v>
      </c>
    </row>
    <row r="71" spans="1:3" x14ac:dyDescent="0.25">
      <c r="A71" s="39" t="s">
        <v>187</v>
      </c>
      <c r="B71" s="39">
        <v>3682</v>
      </c>
      <c r="C71" s="39" t="s">
        <v>363</v>
      </c>
    </row>
    <row r="72" spans="1:3" x14ac:dyDescent="0.25">
      <c r="A72" s="39" t="s">
        <v>187</v>
      </c>
      <c r="B72" s="39">
        <v>3691</v>
      </c>
      <c r="C72" s="39" t="s">
        <v>364</v>
      </c>
    </row>
    <row r="73" spans="1:3" x14ac:dyDescent="0.25">
      <c r="A73" s="39" t="s">
        <v>187</v>
      </c>
      <c r="B73" s="39">
        <v>3692</v>
      </c>
      <c r="C73" s="39" t="s">
        <v>365</v>
      </c>
    </row>
    <row r="74" spans="1:3" x14ac:dyDescent="0.25">
      <c r="A74" s="39" t="s">
        <v>187</v>
      </c>
      <c r="B74" s="39">
        <v>3693</v>
      </c>
      <c r="C74" s="39" t="s">
        <v>366</v>
      </c>
    </row>
    <row r="75" spans="1:3" x14ac:dyDescent="0.25">
      <c r="A75" s="39" t="s">
        <v>187</v>
      </c>
      <c r="B75" s="39">
        <v>3694</v>
      </c>
      <c r="C75" s="39" t="s">
        <v>367</v>
      </c>
    </row>
    <row r="76" spans="1:3" x14ac:dyDescent="0.25">
      <c r="A76" s="39" t="s">
        <v>187</v>
      </c>
      <c r="B76" s="39">
        <v>3711</v>
      </c>
      <c r="C76" s="39" t="s">
        <v>368</v>
      </c>
    </row>
    <row r="77" spans="1:3" x14ac:dyDescent="0.25">
      <c r="A77" s="39" t="s">
        <v>187</v>
      </c>
      <c r="B77" s="39">
        <v>3712</v>
      </c>
      <c r="C77" s="39" t="s">
        <v>369</v>
      </c>
    </row>
    <row r="78" spans="1:3" x14ac:dyDescent="0.25">
      <c r="A78" s="39" t="s">
        <v>187</v>
      </c>
      <c r="B78" s="39">
        <v>3713</v>
      </c>
      <c r="C78" s="39" t="s">
        <v>370</v>
      </c>
    </row>
    <row r="79" spans="1:3" x14ac:dyDescent="0.25">
      <c r="A79" s="39" t="s">
        <v>187</v>
      </c>
      <c r="B79" s="39">
        <v>3714</v>
      </c>
      <c r="C79" s="39" t="s">
        <v>371</v>
      </c>
    </row>
    <row r="80" spans="1:3" x14ac:dyDescent="0.25">
      <c r="A80" s="39" t="s">
        <v>187</v>
      </c>
      <c r="B80" s="39">
        <v>3715</v>
      </c>
      <c r="C80" s="39" t="s">
        <v>372</v>
      </c>
    </row>
    <row r="81" spans="1:3" x14ac:dyDescent="0.25">
      <c r="A81" s="39" t="s">
        <v>187</v>
      </c>
      <c r="B81" s="39">
        <v>3721</v>
      </c>
      <c r="C81" s="39" t="s">
        <v>373</v>
      </c>
    </row>
    <row r="82" spans="1:3" x14ac:dyDescent="0.25">
      <c r="A82" s="39" t="s">
        <v>187</v>
      </c>
      <c r="B82" s="39">
        <v>3722</v>
      </c>
      <c r="C82" s="39" t="s">
        <v>374</v>
      </c>
    </row>
    <row r="83" spans="1:3" x14ac:dyDescent="0.25">
      <c r="A83" s="39" t="s">
        <v>187</v>
      </c>
      <c r="B83" s="39">
        <v>3723</v>
      </c>
      <c r="C83" s="39" t="s">
        <v>375</v>
      </c>
    </row>
    <row r="84" spans="1:3" x14ac:dyDescent="0.25">
      <c r="A84" s="39" t="s">
        <v>187</v>
      </c>
      <c r="B84" s="39">
        <v>3811</v>
      </c>
      <c r="C84" s="39" t="s">
        <v>377</v>
      </c>
    </row>
    <row r="85" spans="1:3" x14ac:dyDescent="0.25">
      <c r="A85" s="39" t="s">
        <v>187</v>
      </c>
      <c r="B85" s="39">
        <v>3812</v>
      </c>
      <c r="C85" s="39" t="s">
        <v>378</v>
      </c>
    </row>
    <row r="86" spans="1:3" x14ac:dyDescent="0.25">
      <c r="A86" s="39" t="s">
        <v>187</v>
      </c>
      <c r="B86" s="39">
        <v>3813</v>
      </c>
      <c r="C86" s="39" t="s">
        <v>379</v>
      </c>
    </row>
    <row r="87" spans="1:3" x14ac:dyDescent="0.25">
      <c r="A87" s="39" t="s">
        <v>187</v>
      </c>
      <c r="B87" s="39">
        <v>3821</v>
      </c>
      <c r="C87" s="39" t="s">
        <v>381</v>
      </c>
    </row>
    <row r="88" spans="1:3" x14ac:dyDescent="0.25">
      <c r="A88" s="39" t="s">
        <v>187</v>
      </c>
      <c r="B88" s="39">
        <v>3822</v>
      </c>
      <c r="C88" s="39" t="s">
        <v>382</v>
      </c>
    </row>
    <row r="89" spans="1:3" x14ac:dyDescent="0.25">
      <c r="A89" s="39" t="s">
        <v>187</v>
      </c>
      <c r="B89" s="39">
        <v>3823</v>
      </c>
      <c r="C89" s="39" t="s">
        <v>383</v>
      </c>
    </row>
    <row r="90" spans="1:3" x14ac:dyDescent="0.25">
      <c r="A90" s="39" t="s">
        <v>187</v>
      </c>
      <c r="B90" s="39">
        <v>3831</v>
      </c>
      <c r="C90" s="39" t="s">
        <v>384</v>
      </c>
    </row>
    <row r="91" spans="1:3" x14ac:dyDescent="0.25">
      <c r="A91" s="39" t="s">
        <v>187</v>
      </c>
      <c r="B91" s="39">
        <v>3832</v>
      </c>
      <c r="C91" s="39" t="s">
        <v>385</v>
      </c>
    </row>
    <row r="92" spans="1:3" x14ac:dyDescent="0.25">
      <c r="A92" s="39" t="s">
        <v>187</v>
      </c>
      <c r="B92" s="39">
        <v>3833</v>
      </c>
      <c r="C92" s="39" t="s">
        <v>386</v>
      </c>
    </row>
    <row r="93" spans="1:3" x14ac:dyDescent="0.25">
      <c r="A93" s="39" t="s">
        <v>187</v>
      </c>
      <c r="B93" s="39">
        <v>3834</v>
      </c>
      <c r="C93" s="39" t="s">
        <v>387</v>
      </c>
    </row>
    <row r="94" spans="1:3" x14ac:dyDescent="0.25">
      <c r="A94" s="39" t="s">
        <v>187</v>
      </c>
      <c r="B94" s="39">
        <v>3835</v>
      </c>
      <c r="C94" s="39" t="s">
        <v>289</v>
      </c>
    </row>
    <row r="95" spans="1:3" x14ac:dyDescent="0.25">
      <c r="A95" s="39" t="s">
        <v>187</v>
      </c>
      <c r="B95" s="39">
        <v>3841</v>
      </c>
      <c r="C95" s="39" t="s">
        <v>388</v>
      </c>
    </row>
    <row r="96" spans="1:3" x14ac:dyDescent="0.25">
      <c r="A96" s="39" t="s">
        <v>187</v>
      </c>
      <c r="B96" s="39">
        <v>3842</v>
      </c>
      <c r="C96" s="39" t="s">
        <v>389</v>
      </c>
    </row>
    <row r="97" spans="1:3" x14ac:dyDescent="0.25">
      <c r="A97" s="39" t="s">
        <v>187</v>
      </c>
      <c r="B97" s="39">
        <v>3861</v>
      </c>
      <c r="C97" s="39" t="s">
        <v>390</v>
      </c>
    </row>
    <row r="98" spans="1:3" x14ac:dyDescent="0.25">
      <c r="A98" s="39" t="s">
        <v>187</v>
      </c>
      <c r="B98" s="39">
        <v>3862</v>
      </c>
      <c r="C98" s="39" t="s">
        <v>391</v>
      </c>
    </row>
    <row r="99" spans="1:3" x14ac:dyDescent="0.25">
      <c r="A99" s="39" t="s">
        <v>187</v>
      </c>
      <c r="B99" s="39">
        <v>3863</v>
      </c>
      <c r="C99" s="39" t="s">
        <v>392</v>
      </c>
    </row>
    <row r="100" spans="1:3" x14ac:dyDescent="0.25">
      <c r="A100" s="39" t="s">
        <v>187</v>
      </c>
      <c r="B100" s="39">
        <v>3864</v>
      </c>
      <c r="C100" s="39" t="s">
        <v>393</v>
      </c>
    </row>
    <row r="101" spans="1:3" x14ac:dyDescent="0.25">
      <c r="A101" s="39" t="s">
        <v>187</v>
      </c>
      <c r="B101" s="39">
        <v>3911</v>
      </c>
      <c r="C101" s="39" t="s">
        <v>394</v>
      </c>
    </row>
    <row r="102" spans="1:3" x14ac:dyDescent="0.25">
      <c r="A102" s="39" t="s">
        <v>187</v>
      </c>
      <c r="B102" s="39">
        <v>3921</v>
      </c>
      <c r="C102" s="39" t="s">
        <v>226</v>
      </c>
    </row>
    <row r="103" spans="1:3" x14ac:dyDescent="0.25">
      <c r="A103" s="39" t="s">
        <v>187</v>
      </c>
      <c r="B103" s="39">
        <v>4111</v>
      </c>
      <c r="C103" s="39" t="s">
        <v>188</v>
      </c>
    </row>
    <row r="104" spans="1:3" x14ac:dyDescent="0.25">
      <c r="A104" s="39" t="s">
        <v>187</v>
      </c>
      <c r="B104" s="39">
        <v>4112</v>
      </c>
      <c r="C104" s="39" t="s">
        <v>189</v>
      </c>
    </row>
    <row r="105" spans="1:3" x14ac:dyDescent="0.25">
      <c r="A105" s="39" t="s">
        <v>187</v>
      </c>
      <c r="B105" s="39">
        <v>4113</v>
      </c>
      <c r="C105" s="39" t="s">
        <v>190</v>
      </c>
    </row>
    <row r="106" spans="1:3" x14ac:dyDescent="0.25">
      <c r="A106" s="39" t="s">
        <v>187</v>
      </c>
      <c r="B106" s="39">
        <v>4121</v>
      </c>
      <c r="C106" s="39" t="s">
        <v>191</v>
      </c>
    </row>
    <row r="107" spans="1:3" x14ac:dyDescent="0.25">
      <c r="A107" s="39" t="s">
        <v>187</v>
      </c>
      <c r="B107" s="39">
        <v>4122</v>
      </c>
      <c r="C107" s="39" t="s">
        <v>192</v>
      </c>
    </row>
    <row r="108" spans="1:3" x14ac:dyDescent="0.25">
      <c r="A108" s="39" t="s">
        <v>187</v>
      </c>
      <c r="B108" s="39">
        <v>4123</v>
      </c>
      <c r="C108" s="39" t="s">
        <v>193</v>
      </c>
    </row>
    <row r="109" spans="1:3" x14ac:dyDescent="0.25">
      <c r="A109" s="39" t="s">
        <v>187</v>
      </c>
      <c r="B109" s="39">
        <v>4124</v>
      </c>
      <c r="C109" s="39" t="s">
        <v>194</v>
      </c>
    </row>
    <row r="110" spans="1:3" x14ac:dyDescent="0.25">
      <c r="A110" s="39" t="s">
        <v>187</v>
      </c>
      <c r="B110" s="39">
        <v>4125</v>
      </c>
      <c r="C110" s="39" t="s">
        <v>195</v>
      </c>
    </row>
    <row r="111" spans="1:3" x14ac:dyDescent="0.25">
      <c r="A111" s="39" t="s">
        <v>187</v>
      </c>
      <c r="B111" s="39">
        <v>4126</v>
      </c>
      <c r="C111" s="39" t="s">
        <v>196</v>
      </c>
    </row>
    <row r="112" spans="1:3" x14ac:dyDescent="0.25">
      <c r="A112" s="39" t="s">
        <v>187</v>
      </c>
      <c r="B112" s="39">
        <v>4211</v>
      </c>
      <c r="C112" s="39" t="s">
        <v>197</v>
      </c>
    </row>
    <row r="113" spans="1:3" x14ac:dyDescent="0.25">
      <c r="A113" s="39" t="s">
        <v>187</v>
      </c>
      <c r="B113" s="39">
        <v>4212</v>
      </c>
      <c r="C113" s="39" t="s">
        <v>198</v>
      </c>
    </row>
    <row r="114" spans="1:3" x14ac:dyDescent="0.25">
      <c r="A114" s="39" t="s">
        <v>187</v>
      </c>
      <c r="B114" s="39">
        <v>4213</v>
      </c>
      <c r="C114" s="39" t="s">
        <v>199</v>
      </c>
    </row>
    <row r="115" spans="1:3" x14ac:dyDescent="0.25">
      <c r="A115" s="39" t="s">
        <v>187</v>
      </c>
      <c r="B115" s="39">
        <v>4214</v>
      </c>
      <c r="C115" s="39" t="s">
        <v>200</v>
      </c>
    </row>
    <row r="116" spans="1:3" x14ac:dyDescent="0.25">
      <c r="A116" s="39" t="s">
        <v>187</v>
      </c>
      <c r="B116" s="39">
        <v>4221</v>
      </c>
      <c r="C116" s="39" t="s">
        <v>201</v>
      </c>
    </row>
    <row r="117" spans="1:3" x14ac:dyDescent="0.25">
      <c r="A117" s="39" t="s">
        <v>187</v>
      </c>
      <c r="B117" s="39">
        <v>4222</v>
      </c>
      <c r="C117" s="39" t="s">
        <v>202</v>
      </c>
    </row>
    <row r="118" spans="1:3" x14ac:dyDescent="0.25">
      <c r="A118" s="39" t="s">
        <v>187</v>
      </c>
      <c r="B118" s="39">
        <v>4223</v>
      </c>
      <c r="C118" s="39" t="s">
        <v>203</v>
      </c>
    </row>
    <row r="119" spans="1:3" x14ac:dyDescent="0.25">
      <c r="A119" s="39" t="s">
        <v>187</v>
      </c>
      <c r="B119" s="39">
        <v>4224</v>
      </c>
      <c r="C119" s="39" t="s">
        <v>204</v>
      </c>
    </row>
    <row r="120" spans="1:3" x14ac:dyDescent="0.25">
      <c r="A120" s="39" t="s">
        <v>187</v>
      </c>
      <c r="B120" s="39">
        <v>4225</v>
      </c>
      <c r="C120" s="39" t="s">
        <v>205</v>
      </c>
    </row>
    <row r="121" spans="1:3" x14ac:dyDescent="0.25">
      <c r="A121" s="39" t="s">
        <v>187</v>
      </c>
      <c r="B121" s="39">
        <v>4226</v>
      </c>
      <c r="C121" s="39" t="s">
        <v>206</v>
      </c>
    </row>
    <row r="122" spans="1:3" x14ac:dyDescent="0.25">
      <c r="A122" s="39" t="s">
        <v>187</v>
      </c>
      <c r="B122" s="39">
        <v>4227</v>
      </c>
      <c r="C122" s="39" t="s">
        <v>207</v>
      </c>
    </row>
    <row r="123" spans="1:3" x14ac:dyDescent="0.25">
      <c r="A123" s="39" t="s">
        <v>187</v>
      </c>
      <c r="B123" s="39">
        <v>4228</v>
      </c>
      <c r="C123" s="39" t="s">
        <v>208</v>
      </c>
    </row>
    <row r="124" spans="1:3" x14ac:dyDescent="0.25">
      <c r="A124" s="39" t="s">
        <v>187</v>
      </c>
      <c r="B124" s="39">
        <v>4231</v>
      </c>
      <c r="C124" s="39" t="s">
        <v>209</v>
      </c>
    </row>
    <row r="125" spans="1:3" x14ac:dyDescent="0.25">
      <c r="A125" s="39" t="s">
        <v>187</v>
      </c>
      <c r="B125" s="39">
        <v>4232</v>
      </c>
      <c r="C125" s="39" t="s">
        <v>210</v>
      </c>
    </row>
    <row r="126" spans="1:3" x14ac:dyDescent="0.25">
      <c r="A126" s="39" t="s">
        <v>187</v>
      </c>
      <c r="B126" s="39">
        <v>4233</v>
      </c>
      <c r="C126" s="39" t="s">
        <v>211</v>
      </c>
    </row>
    <row r="127" spans="1:3" x14ac:dyDescent="0.25">
      <c r="A127" s="39" t="s">
        <v>187</v>
      </c>
      <c r="B127" s="39">
        <v>4234</v>
      </c>
      <c r="C127" s="39" t="s">
        <v>212</v>
      </c>
    </row>
    <row r="128" spans="1:3" x14ac:dyDescent="0.25">
      <c r="A128" s="39" t="s">
        <v>187</v>
      </c>
      <c r="B128" s="39">
        <v>4241</v>
      </c>
      <c r="C128" s="39" t="s">
        <v>213</v>
      </c>
    </row>
    <row r="129" spans="1:3" x14ac:dyDescent="0.25">
      <c r="A129" s="39" t="s">
        <v>187</v>
      </c>
      <c r="B129" s="39">
        <v>4242</v>
      </c>
      <c r="C129" s="39" t="s">
        <v>214</v>
      </c>
    </row>
    <row r="130" spans="1:3" x14ac:dyDescent="0.25">
      <c r="A130" s="39" t="s">
        <v>187</v>
      </c>
      <c r="B130" s="39">
        <v>4243</v>
      </c>
      <c r="C130" s="39" t="s">
        <v>215</v>
      </c>
    </row>
    <row r="131" spans="1:3" x14ac:dyDescent="0.25">
      <c r="A131" s="39" t="s">
        <v>187</v>
      </c>
      <c r="B131" s="39">
        <v>4244</v>
      </c>
      <c r="C131" s="39" t="s">
        <v>216</v>
      </c>
    </row>
    <row r="132" spans="1:3" x14ac:dyDescent="0.25">
      <c r="A132" s="39" t="s">
        <v>187</v>
      </c>
      <c r="B132" s="39">
        <v>4251</v>
      </c>
      <c r="C132" s="39" t="s">
        <v>217</v>
      </c>
    </row>
    <row r="133" spans="1:3" x14ac:dyDescent="0.25">
      <c r="A133" s="39" t="s">
        <v>187</v>
      </c>
      <c r="B133" s="39">
        <v>4252</v>
      </c>
      <c r="C133" s="39" t="s">
        <v>218</v>
      </c>
    </row>
    <row r="134" spans="1:3" x14ac:dyDescent="0.25">
      <c r="A134" s="39" t="s">
        <v>187</v>
      </c>
      <c r="B134" s="39">
        <v>4261</v>
      </c>
      <c r="C134" s="39" t="s">
        <v>219</v>
      </c>
    </row>
    <row r="135" spans="1:3" x14ac:dyDescent="0.25">
      <c r="A135" s="39" t="s">
        <v>187</v>
      </c>
      <c r="B135" s="39">
        <v>4262</v>
      </c>
      <c r="C135" s="39" t="s">
        <v>220</v>
      </c>
    </row>
    <row r="136" spans="1:3" x14ac:dyDescent="0.25">
      <c r="A136" s="39" t="s">
        <v>187</v>
      </c>
      <c r="B136" s="39">
        <v>4263</v>
      </c>
      <c r="C136" s="39" t="s">
        <v>221</v>
      </c>
    </row>
    <row r="137" spans="1:3" x14ac:dyDescent="0.25">
      <c r="A137" s="39" t="s">
        <v>187</v>
      </c>
      <c r="B137" s="39">
        <v>4264</v>
      </c>
      <c r="C137" s="39" t="s">
        <v>222</v>
      </c>
    </row>
    <row r="138" spans="1:3" x14ac:dyDescent="0.25">
      <c r="A138" s="39" t="s">
        <v>187</v>
      </c>
      <c r="B138" s="39">
        <v>4311</v>
      </c>
      <c r="C138" s="39" t="s">
        <v>223</v>
      </c>
    </row>
    <row r="139" spans="1:3" x14ac:dyDescent="0.25">
      <c r="A139" s="39" t="s">
        <v>187</v>
      </c>
      <c r="B139" s="39">
        <v>4312</v>
      </c>
      <c r="C139" s="39" t="s">
        <v>224</v>
      </c>
    </row>
    <row r="140" spans="1:3" x14ac:dyDescent="0.25">
      <c r="A140" s="39" t="s">
        <v>187</v>
      </c>
      <c r="B140" s="39">
        <v>4411</v>
      </c>
      <c r="C140" s="39" t="s">
        <v>225</v>
      </c>
    </row>
    <row r="141" spans="1:3" x14ac:dyDescent="0.25">
      <c r="A141" s="39" t="s">
        <v>187</v>
      </c>
      <c r="B141" s="39">
        <v>4511</v>
      </c>
      <c r="C141" s="39" t="s">
        <v>316</v>
      </c>
    </row>
    <row r="142" spans="1:3" x14ac:dyDescent="0.25">
      <c r="A142" s="39" t="s">
        <v>187</v>
      </c>
      <c r="B142" s="39">
        <v>4521</v>
      </c>
      <c r="C142" s="39" t="s">
        <v>317</v>
      </c>
    </row>
    <row r="143" spans="1:3" x14ac:dyDescent="0.25">
      <c r="A143" s="39" t="s">
        <v>187</v>
      </c>
      <c r="B143" s="39">
        <v>4531</v>
      </c>
      <c r="C143" s="39" t="s">
        <v>318</v>
      </c>
    </row>
    <row r="144" spans="1:3" x14ac:dyDescent="0.25">
      <c r="A144" s="39" t="s">
        <v>187</v>
      </c>
      <c r="B144" s="39">
        <v>4541</v>
      </c>
      <c r="C144" s="39" t="s">
        <v>319</v>
      </c>
    </row>
    <row r="145" spans="1:3" x14ac:dyDescent="0.25">
      <c r="A145" s="39" t="s">
        <v>187</v>
      </c>
      <c r="B145" s="39">
        <v>4911</v>
      </c>
      <c r="C145" s="39" t="s">
        <v>394</v>
      </c>
    </row>
    <row r="146" spans="1:3" x14ac:dyDescent="0.25">
      <c r="A146" s="39" t="s">
        <v>187</v>
      </c>
      <c r="B146" s="39">
        <v>6111</v>
      </c>
      <c r="C146" s="39" t="s">
        <v>228</v>
      </c>
    </row>
    <row r="147" spans="1:3" x14ac:dyDescent="0.25">
      <c r="A147" s="39" t="s">
        <v>187</v>
      </c>
      <c r="B147" s="39">
        <v>6112</v>
      </c>
      <c r="C147" s="39" t="s">
        <v>229</v>
      </c>
    </row>
    <row r="148" spans="1:3" x14ac:dyDescent="0.25">
      <c r="A148" s="39" t="s">
        <v>187</v>
      </c>
      <c r="B148" s="39">
        <v>6113</v>
      </c>
      <c r="C148" s="39" t="s">
        <v>230</v>
      </c>
    </row>
    <row r="149" spans="1:3" x14ac:dyDescent="0.25">
      <c r="A149" s="39" t="s">
        <v>187</v>
      </c>
      <c r="B149" s="39">
        <v>6114</v>
      </c>
      <c r="C149" s="39" t="s">
        <v>231</v>
      </c>
    </row>
    <row r="150" spans="1:3" x14ac:dyDescent="0.25">
      <c r="A150" s="39" t="s">
        <v>187</v>
      </c>
      <c r="B150" s="39">
        <v>6115</v>
      </c>
      <c r="C150" s="39" t="s">
        <v>232</v>
      </c>
    </row>
    <row r="151" spans="1:3" x14ac:dyDescent="0.25">
      <c r="A151" s="39" t="s">
        <v>187</v>
      </c>
      <c r="B151" s="39">
        <v>6116</v>
      </c>
      <c r="C151" s="39" t="s">
        <v>233</v>
      </c>
    </row>
    <row r="152" spans="1:3" x14ac:dyDescent="0.25">
      <c r="A152" s="39" t="s">
        <v>187</v>
      </c>
      <c r="B152" s="39">
        <v>6117</v>
      </c>
      <c r="C152" s="39" t="s">
        <v>395</v>
      </c>
    </row>
    <row r="153" spans="1:3" x14ac:dyDescent="0.25">
      <c r="A153" s="39" t="s">
        <v>187</v>
      </c>
      <c r="B153" s="39">
        <v>6119</v>
      </c>
      <c r="C153" s="39" t="s">
        <v>234</v>
      </c>
    </row>
    <row r="154" spans="1:3" x14ac:dyDescent="0.25">
      <c r="A154" s="39" t="s">
        <v>187</v>
      </c>
      <c r="B154" s="39">
        <v>6121</v>
      </c>
      <c r="C154" s="39" t="s">
        <v>236</v>
      </c>
    </row>
    <row r="155" spans="1:3" x14ac:dyDescent="0.25">
      <c r="A155" s="39" t="s">
        <v>187</v>
      </c>
      <c r="B155" s="39">
        <v>6122</v>
      </c>
      <c r="C155" s="39" t="s">
        <v>237</v>
      </c>
    </row>
    <row r="156" spans="1:3" x14ac:dyDescent="0.25">
      <c r="A156" s="39" t="s">
        <v>187</v>
      </c>
      <c r="B156" s="39">
        <v>6123</v>
      </c>
      <c r="C156" s="39" t="s">
        <v>238</v>
      </c>
    </row>
    <row r="157" spans="1:3" x14ac:dyDescent="0.25">
      <c r="A157" s="39" t="s">
        <v>187</v>
      </c>
      <c r="B157" s="39">
        <v>6124</v>
      </c>
      <c r="C157" s="39" t="s">
        <v>239</v>
      </c>
    </row>
    <row r="158" spans="1:3" x14ac:dyDescent="0.25">
      <c r="A158" s="39" t="s">
        <v>187</v>
      </c>
      <c r="B158" s="39">
        <v>6125</v>
      </c>
      <c r="C158" s="39" t="s">
        <v>396</v>
      </c>
    </row>
    <row r="159" spans="1:3" x14ac:dyDescent="0.25">
      <c r="A159" s="39" t="s">
        <v>187</v>
      </c>
      <c r="B159" s="39">
        <v>6131</v>
      </c>
      <c r="C159" s="39" t="s">
        <v>241</v>
      </c>
    </row>
    <row r="160" spans="1:3" x14ac:dyDescent="0.25">
      <c r="A160" s="39" t="s">
        <v>187</v>
      </c>
      <c r="B160" s="39">
        <v>6132</v>
      </c>
      <c r="C160" s="39" t="s">
        <v>242</v>
      </c>
    </row>
    <row r="161" spans="1:3" x14ac:dyDescent="0.25">
      <c r="A161" s="39" t="s">
        <v>187</v>
      </c>
      <c r="B161" s="39">
        <v>6133</v>
      </c>
      <c r="C161" s="39" t="s">
        <v>243</v>
      </c>
    </row>
    <row r="162" spans="1:3" x14ac:dyDescent="0.25">
      <c r="A162" s="39" t="s">
        <v>187</v>
      </c>
      <c r="B162" s="39">
        <v>6134</v>
      </c>
      <c r="C162" s="39" t="s">
        <v>244</v>
      </c>
    </row>
    <row r="163" spans="1:3" x14ac:dyDescent="0.25">
      <c r="A163" s="39" t="s">
        <v>187</v>
      </c>
      <c r="B163" s="39">
        <v>6135</v>
      </c>
      <c r="C163" s="39" t="s">
        <v>245</v>
      </c>
    </row>
    <row r="164" spans="1:3" x14ac:dyDescent="0.25">
      <c r="A164" s="39" t="s">
        <v>187</v>
      </c>
      <c r="B164" s="39">
        <v>6141</v>
      </c>
      <c r="C164" s="39" t="s">
        <v>247</v>
      </c>
    </row>
    <row r="165" spans="1:3" x14ac:dyDescent="0.25">
      <c r="A165" s="39" t="s">
        <v>187</v>
      </c>
      <c r="B165" s="39">
        <v>6142</v>
      </c>
      <c r="C165" s="39" t="s">
        <v>248</v>
      </c>
    </row>
    <row r="166" spans="1:3" x14ac:dyDescent="0.25">
      <c r="A166" s="39" t="s">
        <v>187</v>
      </c>
      <c r="B166" s="39">
        <v>6143</v>
      </c>
      <c r="C166" s="39" t="s">
        <v>249</v>
      </c>
    </row>
    <row r="167" spans="1:3" x14ac:dyDescent="0.25">
      <c r="A167" s="39" t="s">
        <v>187</v>
      </c>
      <c r="B167" s="39">
        <v>6145</v>
      </c>
      <c r="C167" s="39" t="s">
        <v>250</v>
      </c>
    </row>
    <row r="168" spans="1:3" x14ac:dyDescent="0.25">
      <c r="A168" s="39" t="s">
        <v>187</v>
      </c>
      <c r="B168" s="39">
        <v>6146</v>
      </c>
      <c r="C168" s="39" t="s">
        <v>251</v>
      </c>
    </row>
    <row r="169" spans="1:3" x14ac:dyDescent="0.25">
      <c r="A169" s="39" t="s">
        <v>187</v>
      </c>
      <c r="B169" s="39">
        <v>6147</v>
      </c>
      <c r="C169" s="39" t="s">
        <v>252</v>
      </c>
    </row>
    <row r="170" spans="1:3" x14ac:dyDescent="0.25">
      <c r="A170" s="39" t="s">
        <v>187</v>
      </c>
      <c r="B170" s="39">
        <v>6148</v>
      </c>
      <c r="C170" s="39" t="s">
        <v>253</v>
      </c>
    </row>
    <row r="171" spans="1:3" x14ac:dyDescent="0.25">
      <c r="A171" s="39" t="s">
        <v>187</v>
      </c>
      <c r="B171" s="39">
        <v>6151</v>
      </c>
      <c r="C171" s="39" t="s">
        <v>255</v>
      </c>
    </row>
    <row r="172" spans="1:3" x14ac:dyDescent="0.25">
      <c r="A172" s="39" t="s">
        <v>187</v>
      </c>
      <c r="B172" s="39">
        <v>6152</v>
      </c>
      <c r="C172" s="39" t="s">
        <v>256</v>
      </c>
    </row>
    <row r="173" spans="1:3" x14ac:dyDescent="0.25">
      <c r="A173" s="39" t="s">
        <v>187</v>
      </c>
      <c r="B173" s="39">
        <v>6161</v>
      </c>
      <c r="C173" s="39" t="s">
        <v>258</v>
      </c>
    </row>
    <row r="174" spans="1:3" x14ac:dyDescent="0.25">
      <c r="A174" s="39" t="s">
        <v>187</v>
      </c>
      <c r="B174" s="39">
        <v>6162</v>
      </c>
      <c r="C174" s="39" t="s">
        <v>259</v>
      </c>
    </row>
    <row r="175" spans="1:3" x14ac:dyDescent="0.25">
      <c r="A175" s="39" t="s">
        <v>187</v>
      </c>
      <c r="B175" s="39">
        <v>6163</v>
      </c>
      <c r="C175" s="39" t="s">
        <v>260</v>
      </c>
    </row>
    <row r="176" spans="1:3" x14ac:dyDescent="0.25">
      <c r="A176" s="39" t="s">
        <v>187</v>
      </c>
      <c r="B176" s="39">
        <v>6211</v>
      </c>
      <c r="C176" s="39" t="s">
        <v>261</v>
      </c>
    </row>
    <row r="177" spans="1:3" x14ac:dyDescent="0.25">
      <c r="A177" s="39" t="s">
        <v>187</v>
      </c>
      <c r="B177" s="39">
        <v>6212</v>
      </c>
      <c r="C177" s="39" t="s">
        <v>262</v>
      </c>
    </row>
    <row r="178" spans="1:3" x14ac:dyDescent="0.25">
      <c r="A178" s="39" t="s">
        <v>187</v>
      </c>
      <c r="B178" s="39">
        <v>6221</v>
      </c>
      <c r="C178" s="39" t="s">
        <v>263</v>
      </c>
    </row>
    <row r="179" spans="1:3" x14ac:dyDescent="0.25">
      <c r="A179" s="39" t="s">
        <v>187</v>
      </c>
      <c r="B179" s="39">
        <v>6232</v>
      </c>
      <c r="C179" s="39" t="s">
        <v>264</v>
      </c>
    </row>
    <row r="180" spans="1:3" x14ac:dyDescent="0.25">
      <c r="A180" s="39" t="s">
        <v>187</v>
      </c>
      <c r="B180" s="39">
        <v>6311</v>
      </c>
      <c r="C180" s="39" t="s">
        <v>398</v>
      </c>
    </row>
    <row r="181" spans="1:3" x14ac:dyDescent="0.25">
      <c r="A181" s="39" t="s">
        <v>187</v>
      </c>
      <c r="B181" s="39">
        <v>6312</v>
      </c>
      <c r="C181" s="39" t="s">
        <v>399</v>
      </c>
    </row>
    <row r="182" spans="1:3" x14ac:dyDescent="0.25">
      <c r="A182" s="39" t="s">
        <v>187</v>
      </c>
      <c r="B182" s="39">
        <v>6321</v>
      </c>
      <c r="C182" s="39" t="s">
        <v>401</v>
      </c>
    </row>
    <row r="183" spans="1:3" x14ac:dyDescent="0.25">
      <c r="A183" s="39" t="s">
        <v>187</v>
      </c>
      <c r="B183" s="39">
        <v>6322</v>
      </c>
      <c r="C183" s="39" t="s">
        <v>402</v>
      </c>
    </row>
    <row r="184" spans="1:3" x14ac:dyDescent="0.25">
      <c r="A184" s="39" t="s">
        <v>187</v>
      </c>
      <c r="B184" s="39">
        <v>6323</v>
      </c>
      <c r="C184" s="39" t="s">
        <v>403</v>
      </c>
    </row>
    <row r="185" spans="1:3" x14ac:dyDescent="0.25">
      <c r="A185" s="39" t="s">
        <v>187</v>
      </c>
      <c r="B185" s="39">
        <v>6324</v>
      </c>
      <c r="C185" s="39" t="s">
        <v>404</v>
      </c>
    </row>
    <row r="186" spans="1:3" x14ac:dyDescent="0.25">
      <c r="A186" s="39" t="s">
        <v>187</v>
      </c>
      <c r="B186" s="39">
        <v>6331</v>
      </c>
      <c r="C186" s="39" t="s">
        <v>406</v>
      </c>
    </row>
    <row r="187" spans="1:3" x14ac:dyDescent="0.25">
      <c r="A187" s="39" t="s">
        <v>187</v>
      </c>
      <c r="B187" s="39">
        <v>6332</v>
      </c>
      <c r="C187" s="39" t="s">
        <v>407</v>
      </c>
    </row>
    <row r="188" spans="1:3" x14ac:dyDescent="0.25">
      <c r="A188" s="39" t="s">
        <v>187</v>
      </c>
      <c r="B188" s="39">
        <v>6341</v>
      </c>
      <c r="C188" s="39" t="s">
        <v>409</v>
      </c>
    </row>
    <row r="189" spans="1:3" x14ac:dyDescent="0.25">
      <c r="A189" s="39" t="s">
        <v>187</v>
      </c>
      <c r="B189" s="39">
        <v>6342</v>
      </c>
      <c r="C189" s="39" t="s">
        <v>410</v>
      </c>
    </row>
    <row r="190" spans="1:3" x14ac:dyDescent="0.25">
      <c r="A190" s="39" t="s">
        <v>187</v>
      </c>
      <c r="B190" s="39">
        <v>6351</v>
      </c>
      <c r="C190" s="39" t="s">
        <v>266</v>
      </c>
    </row>
    <row r="191" spans="1:3" x14ac:dyDescent="0.25">
      <c r="A191" s="39" t="s">
        <v>187</v>
      </c>
      <c r="B191" s="39">
        <v>6352</v>
      </c>
      <c r="C191" s="39" t="s">
        <v>267</v>
      </c>
    </row>
    <row r="192" spans="1:3" x14ac:dyDescent="0.25">
      <c r="A192" s="39" t="s">
        <v>187</v>
      </c>
      <c r="B192" s="39">
        <v>6361</v>
      </c>
      <c r="C192" s="39" t="s">
        <v>412</v>
      </c>
    </row>
    <row r="193" spans="1:3" x14ac:dyDescent="0.25">
      <c r="A193" s="39" t="s">
        <v>187</v>
      </c>
      <c r="B193" s="39">
        <v>6362</v>
      </c>
      <c r="C193" s="39" t="s">
        <v>413</v>
      </c>
    </row>
    <row r="194" spans="1:3" x14ac:dyDescent="0.25">
      <c r="A194" s="39" t="s">
        <v>187</v>
      </c>
      <c r="B194" s="39">
        <v>6381</v>
      </c>
      <c r="C194" s="39" t="s">
        <v>362</v>
      </c>
    </row>
    <row r="195" spans="1:3" x14ac:dyDescent="0.25">
      <c r="A195" s="39" t="s">
        <v>187</v>
      </c>
      <c r="B195" s="39">
        <v>6382</v>
      </c>
      <c r="C195" s="39" t="s">
        <v>363</v>
      </c>
    </row>
    <row r="196" spans="1:3" x14ac:dyDescent="0.25">
      <c r="A196" s="39" t="s">
        <v>187</v>
      </c>
      <c r="B196" s="39">
        <v>6391</v>
      </c>
      <c r="C196" s="39" t="s">
        <v>364</v>
      </c>
    </row>
    <row r="197" spans="1:3" x14ac:dyDescent="0.25">
      <c r="A197" s="39" t="s">
        <v>187</v>
      </c>
      <c r="B197" s="39">
        <v>6392</v>
      </c>
      <c r="C197" s="39" t="s">
        <v>365</v>
      </c>
    </row>
    <row r="198" spans="1:3" x14ac:dyDescent="0.25">
      <c r="A198" s="39" t="s">
        <v>187</v>
      </c>
      <c r="B198" s="39">
        <v>6393</v>
      </c>
      <c r="C198" s="39" t="s">
        <v>366</v>
      </c>
    </row>
    <row r="199" spans="1:3" x14ac:dyDescent="0.25">
      <c r="A199" s="39" t="s">
        <v>187</v>
      </c>
      <c r="B199" s="39">
        <v>6394</v>
      </c>
      <c r="C199" s="39" t="s">
        <v>367</v>
      </c>
    </row>
    <row r="200" spans="1:3" x14ac:dyDescent="0.25">
      <c r="A200" s="39" t="s">
        <v>187</v>
      </c>
      <c r="B200" s="39">
        <v>6412</v>
      </c>
      <c r="C200" s="39" t="s">
        <v>415</v>
      </c>
    </row>
    <row r="201" spans="1:3" x14ac:dyDescent="0.25">
      <c r="A201" s="39" t="s">
        <v>187</v>
      </c>
      <c r="B201" s="39">
        <v>6413</v>
      </c>
      <c r="C201" s="39" t="s">
        <v>416</v>
      </c>
    </row>
    <row r="202" spans="1:3" x14ac:dyDescent="0.25">
      <c r="A202" s="39" t="s">
        <v>187</v>
      </c>
      <c r="B202" s="39">
        <v>6414</v>
      </c>
      <c r="C202" s="39" t="s">
        <v>417</v>
      </c>
    </row>
    <row r="203" spans="1:3" x14ac:dyDescent="0.25">
      <c r="A203" s="39" t="s">
        <v>187</v>
      </c>
      <c r="B203" s="39">
        <v>6415</v>
      </c>
      <c r="C203" s="39" t="s">
        <v>418</v>
      </c>
    </row>
    <row r="204" spans="1:3" x14ac:dyDescent="0.25">
      <c r="A204" s="39" t="s">
        <v>187</v>
      </c>
      <c r="B204" s="39">
        <v>6416</v>
      </c>
      <c r="C204" s="39" t="s">
        <v>419</v>
      </c>
    </row>
    <row r="205" spans="1:3" x14ac:dyDescent="0.25">
      <c r="A205" s="39" t="s">
        <v>187</v>
      </c>
      <c r="B205" s="39">
        <v>6417</v>
      </c>
      <c r="C205" s="39" t="s">
        <v>420</v>
      </c>
    </row>
    <row r="206" spans="1:3" x14ac:dyDescent="0.25">
      <c r="A206" s="39" t="s">
        <v>187</v>
      </c>
      <c r="B206" s="39">
        <v>6419</v>
      </c>
      <c r="C206" s="39" t="s">
        <v>421</v>
      </c>
    </row>
    <row r="207" spans="1:3" x14ac:dyDescent="0.25">
      <c r="A207" s="39" t="s">
        <v>187</v>
      </c>
      <c r="B207" s="39">
        <v>6421</v>
      </c>
      <c r="C207" s="39" t="s">
        <v>423</v>
      </c>
    </row>
    <row r="208" spans="1:3" x14ac:dyDescent="0.25">
      <c r="A208" s="39" t="s">
        <v>187</v>
      </c>
      <c r="B208" s="39">
        <v>6422</v>
      </c>
      <c r="C208" s="39" t="s">
        <v>424</v>
      </c>
    </row>
    <row r="209" spans="1:3" x14ac:dyDescent="0.25">
      <c r="A209" s="39" t="s">
        <v>187</v>
      </c>
      <c r="B209" s="39">
        <v>6423</v>
      </c>
      <c r="C209" s="39" t="s">
        <v>425</v>
      </c>
    </row>
    <row r="210" spans="1:3" x14ac:dyDescent="0.25">
      <c r="A210" s="39" t="s">
        <v>187</v>
      </c>
      <c r="B210" s="39">
        <v>6424</v>
      </c>
      <c r="C210" s="39" t="s">
        <v>426</v>
      </c>
    </row>
    <row r="211" spans="1:3" x14ac:dyDescent="0.25">
      <c r="A211" s="39" t="s">
        <v>187</v>
      </c>
      <c r="B211" s="39">
        <v>6425</v>
      </c>
      <c r="C211" s="39" t="s">
        <v>427</v>
      </c>
    </row>
    <row r="212" spans="1:3" x14ac:dyDescent="0.25">
      <c r="A212" s="39" t="s">
        <v>187</v>
      </c>
      <c r="B212" s="39">
        <v>6429</v>
      </c>
      <c r="C212" s="39" t="s">
        <v>428</v>
      </c>
    </row>
    <row r="213" spans="1:3" x14ac:dyDescent="0.25">
      <c r="A213" s="39" t="s">
        <v>187</v>
      </c>
      <c r="B213" s="39">
        <v>6431</v>
      </c>
      <c r="C213" s="39" t="s">
        <v>430</v>
      </c>
    </row>
    <row r="214" spans="1:3" x14ac:dyDescent="0.25">
      <c r="A214" s="39" t="s">
        <v>187</v>
      </c>
      <c r="B214" s="39">
        <v>6432</v>
      </c>
      <c r="C214" s="39" t="s">
        <v>431</v>
      </c>
    </row>
    <row r="215" spans="1:3" x14ac:dyDescent="0.25">
      <c r="A215" s="39" t="s">
        <v>187</v>
      </c>
      <c r="B215" s="39">
        <v>6433</v>
      </c>
      <c r="C215" s="39" t="s">
        <v>432</v>
      </c>
    </row>
    <row r="216" spans="1:3" x14ac:dyDescent="0.25">
      <c r="A216" s="39" t="s">
        <v>187</v>
      </c>
      <c r="B216" s="39">
        <v>6434</v>
      </c>
      <c r="C216" s="39" t="s">
        <v>433</v>
      </c>
    </row>
    <row r="217" spans="1:3" x14ac:dyDescent="0.25">
      <c r="A217" s="39" t="s">
        <v>187</v>
      </c>
      <c r="B217" s="39">
        <v>6435</v>
      </c>
      <c r="C217" s="39" t="s">
        <v>434</v>
      </c>
    </row>
    <row r="218" spans="1:3" x14ac:dyDescent="0.25">
      <c r="A218" s="39" t="s">
        <v>187</v>
      </c>
      <c r="B218" s="39">
        <v>6436</v>
      </c>
      <c r="C218" s="39" t="s">
        <v>435</v>
      </c>
    </row>
    <row r="219" spans="1:3" x14ac:dyDescent="0.25">
      <c r="A219" s="39" t="s">
        <v>187</v>
      </c>
      <c r="B219" s="39">
        <v>6437</v>
      </c>
      <c r="C219" s="39" t="s">
        <v>436</v>
      </c>
    </row>
    <row r="220" spans="1:3" x14ac:dyDescent="0.25">
      <c r="A220" s="39" t="s">
        <v>187</v>
      </c>
      <c r="B220" s="39">
        <v>6442</v>
      </c>
      <c r="C220" s="39" t="s">
        <v>438</v>
      </c>
    </row>
    <row r="221" spans="1:3" x14ac:dyDescent="0.25">
      <c r="A221" s="39" t="s">
        <v>187</v>
      </c>
      <c r="B221" s="39">
        <v>6443</v>
      </c>
      <c r="C221" s="39" t="s">
        <v>439</v>
      </c>
    </row>
    <row r="222" spans="1:3" x14ac:dyDescent="0.25">
      <c r="A222" s="39" t="s">
        <v>187</v>
      </c>
      <c r="B222" s="39">
        <v>6444</v>
      </c>
      <c r="C222" s="39" t="s">
        <v>440</v>
      </c>
    </row>
    <row r="223" spans="1:3" x14ac:dyDescent="0.25">
      <c r="A223" s="39" t="s">
        <v>187</v>
      </c>
      <c r="B223" s="39">
        <v>6445</v>
      </c>
      <c r="C223" s="39" t="s">
        <v>441</v>
      </c>
    </row>
    <row r="224" spans="1:3" x14ac:dyDescent="0.25">
      <c r="A224" s="39" t="s">
        <v>187</v>
      </c>
      <c r="B224" s="39">
        <v>6446</v>
      </c>
      <c r="C224" s="39" t="s">
        <v>442</v>
      </c>
    </row>
    <row r="225" spans="1:3" x14ac:dyDescent="0.25">
      <c r="A225" s="39" t="s">
        <v>187</v>
      </c>
      <c r="B225" s="39">
        <v>6447</v>
      </c>
      <c r="C225" s="39" t="s">
        <v>443</v>
      </c>
    </row>
    <row r="226" spans="1:3" x14ac:dyDescent="0.25">
      <c r="A226" s="39" t="s">
        <v>187</v>
      </c>
      <c r="B226" s="39">
        <v>6511</v>
      </c>
      <c r="C226" s="39" t="s">
        <v>268</v>
      </c>
    </row>
    <row r="227" spans="1:3" x14ac:dyDescent="0.25">
      <c r="A227" s="39" t="s">
        <v>187</v>
      </c>
      <c r="B227" s="39">
        <v>6512</v>
      </c>
      <c r="C227" s="39" t="s">
        <v>269</v>
      </c>
    </row>
    <row r="228" spans="1:3" x14ac:dyDescent="0.25">
      <c r="A228" s="39" t="s">
        <v>187</v>
      </c>
      <c r="B228" s="39">
        <v>6513</v>
      </c>
      <c r="C228" s="39" t="s">
        <v>270</v>
      </c>
    </row>
    <row r="229" spans="1:3" x14ac:dyDescent="0.25">
      <c r="A229" s="39" t="s">
        <v>187</v>
      </c>
      <c r="B229" s="39">
        <v>6514</v>
      </c>
      <c r="C229" s="39" t="s">
        <v>271</v>
      </c>
    </row>
    <row r="230" spans="1:3" x14ac:dyDescent="0.25">
      <c r="A230" s="39" t="s">
        <v>187</v>
      </c>
      <c r="B230" s="39">
        <v>6521</v>
      </c>
      <c r="C230" s="39" t="s">
        <v>272</v>
      </c>
    </row>
    <row r="231" spans="1:3" x14ac:dyDescent="0.25">
      <c r="A231" s="39" t="s">
        <v>187</v>
      </c>
      <c r="B231" s="39">
        <v>6522</v>
      </c>
      <c r="C231" s="39" t="s">
        <v>273</v>
      </c>
    </row>
    <row r="232" spans="1:3" x14ac:dyDescent="0.25">
      <c r="A232" s="39" t="s">
        <v>187</v>
      </c>
      <c r="B232" s="39">
        <v>6524</v>
      </c>
      <c r="C232" s="39" t="s">
        <v>274</v>
      </c>
    </row>
    <row r="233" spans="1:3" x14ac:dyDescent="0.25">
      <c r="A233" s="39" t="s">
        <v>187</v>
      </c>
      <c r="B233" s="39">
        <v>6525</v>
      </c>
      <c r="C233" s="39" t="s">
        <v>275</v>
      </c>
    </row>
    <row r="234" spans="1:3" x14ac:dyDescent="0.25">
      <c r="A234" s="39" t="s">
        <v>187</v>
      </c>
      <c r="B234" s="39">
        <v>6526</v>
      </c>
      <c r="C234" s="39" t="s">
        <v>276</v>
      </c>
    </row>
    <row r="235" spans="1:3" x14ac:dyDescent="0.25">
      <c r="A235" s="39" t="s">
        <v>187</v>
      </c>
      <c r="B235" s="39">
        <v>6527</v>
      </c>
      <c r="C235" s="39" t="s">
        <v>277</v>
      </c>
    </row>
    <row r="236" spans="1:3" x14ac:dyDescent="0.25">
      <c r="A236" s="39" t="s">
        <v>187</v>
      </c>
      <c r="B236" s="39">
        <v>6528</v>
      </c>
      <c r="C236" s="39" t="s">
        <v>445</v>
      </c>
    </row>
    <row r="237" spans="1:3" x14ac:dyDescent="0.25">
      <c r="A237" s="39" t="s">
        <v>187</v>
      </c>
      <c r="B237" s="39">
        <v>6531</v>
      </c>
      <c r="C237" s="39" t="s">
        <v>278</v>
      </c>
    </row>
    <row r="238" spans="1:3" x14ac:dyDescent="0.25">
      <c r="A238" s="39" t="s">
        <v>187</v>
      </c>
      <c r="B238" s="39">
        <v>6532</v>
      </c>
      <c r="C238" s="39" t="s">
        <v>279</v>
      </c>
    </row>
    <row r="239" spans="1:3" x14ac:dyDescent="0.25">
      <c r="A239" s="39" t="s">
        <v>187</v>
      </c>
      <c r="B239" s="39">
        <v>6533</v>
      </c>
      <c r="C239" s="39" t="s">
        <v>280</v>
      </c>
    </row>
    <row r="240" spans="1:3" x14ac:dyDescent="0.25">
      <c r="A240" s="39" t="s">
        <v>187</v>
      </c>
      <c r="B240" s="39">
        <v>6614</v>
      </c>
      <c r="C240" s="39" t="s">
        <v>447</v>
      </c>
    </row>
    <row r="241" spans="1:3" x14ac:dyDescent="0.25">
      <c r="A241" s="39" t="s">
        <v>187</v>
      </c>
      <c r="B241" s="39">
        <v>6615</v>
      </c>
      <c r="C241" s="39" t="s">
        <v>448</v>
      </c>
    </row>
    <row r="242" spans="1:3" x14ac:dyDescent="0.25">
      <c r="A242" s="39" t="s">
        <v>187</v>
      </c>
      <c r="B242" s="39">
        <v>6631</v>
      </c>
      <c r="C242" s="39" t="s">
        <v>376</v>
      </c>
    </row>
    <row r="243" spans="1:3" x14ac:dyDescent="0.25">
      <c r="A243" s="39" t="s">
        <v>187</v>
      </c>
      <c r="B243" s="39">
        <v>6632</v>
      </c>
      <c r="C243" s="39" t="s">
        <v>380</v>
      </c>
    </row>
    <row r="244" spans="1:3" x14ac:dyDescent="0.25">
      <c r="A244" s="39" t="s">
        <v>187</v>
      </c>
      <c r="B244" s="39">
        <v>6711</v>
      </c>
      <c r="C244" s="39" t="s">
        <v>449</v>
      </c>
    </row>
    <row r="245" spans="1:3" x14ac:dyDescent="0.25">
      <c r="A245" s="39" t="s">
        <v>187</v>
      </c>
      <c r="B245" s="39">
        <v>6712</v>
      </c>
      <c r="C245" s="39" t="s">
        <v>450</v>
      </c>
    </row>
    <row r="246" spans="1:3" x14ac:dyDescent="0.25">
      <c r="A246" s="39" t="s">
        <v>187</v>
      </c>
      <c r="B246" s="39">
        <v>6714</v>
      </c>
      <c r="C246" s="39" t="s">
        <v>451</v>
      </c>
    </row>
    <row r="247" spans="1:3" x14ac:dyDescent="0.25">
      <c r="A247" s="39" t="s">
        <v>187</v>
      </c>
      <c r="B247" s="39">
        <v>6731</v>
      </c>
      <c r="C247" s="39" t="s">
        <v>452</v>
      </c>
    </row>
    <row r="248" spans="1:3" x14ac:dyDescent="0.25">
      <c r="A248" s="39" t="s">
        <v>187</v>
      </c>
      <c r="B248" s="39">
        <v>6811</v>
      </c>
      <c r="C248" s="39" t="s">
        <v>281</v>
      </c>
    </row>
    <row r="249" spans="1:3" x14ac:dyDescent="0.25">
      <c r="A249" s="39" t="s">
        <v>187</v>
      </c>
      <c r="B249" s="39">
        <v>6812</v>
      </c>
      <c r="C249" s="39" t="s">
        <v>282</v>
      </c>
    </row>
    <row r="250" spans="1:3" x14ac:dyDescent="0.25">
      <c r="A250" s="39" t="s">
        <v>187</v>
      </c>
      <c r="B250" s="39">
        <v>6813</v>
      </c>
      <c r="C250" s="39" t="s">
        <v>283</v>
      </c>
    </row>
    <row r="251" spans="1:3" x14ac:dyDescent="0.25">
      <c r="A251" s="39" t="s">
        <v>187</v>
      </c>
      <c r="B251" s="39">
        <v>6814</v>
      </c>
      <c r="C251" s="39" t="s">
        <v>284</v>
      </c>
    </row>
    <row r="252" spans="1:3" x14ac:dyDescent="0.25">
      <c r="A252" s="39" t="s">
        <v>187</v>
      </c>
      <c r="B252" s="39">
        <v>6815</v>
      </c>
      <c r="C252" s="39" t="s">
        <v>285</v>
      </c>
    </row>
    <row r="253" spans="1:3" x14ac:dyDescent="0.25">
      <c r="A253" s="39" t="s">
        <v>187</v>
      </c>
      <c r="B253" s="39">
        <v>6816</v>
      </c>
      <c r="C253" s="39" t="s">
        <v>286</v>
      </c>
    </row>
    <row r="254" spans="1:3" x14ac:dyDescent="0.25">
      <c r="A254" s="39" t="s">
        <v>187</v>
      </c>
      <c r="B254" s="39">
        <v>6817</v>
      </c>
      <c r="C254" s="39" t="s">
        <v>287</v>
      </c>
    </row>
    <row r="255" spans="1:3" x14ac:dyDescent="0.25">
      <c r="A255" s="39" t="s">
        <v>187</v>
      </c>
      <c r="B255" s="39">
        <v>6818</v>
      </c>
      <c r="C255" s="39" t="s">
        <v>288</v>
      </c>
    </row>
    <row r="256" spans="1:3" x14ac:dyDescent="0.25">
      <c r="A256" s="39" t="s">
        <v>187</v>
      </c>
      <c r="B256" s="39">
        <v>6819</v>
      </c>
      <c r="C256" s="39" t="s">
        <v>289</v>
      </c>
    </row>
    <row r="257" spans="1:3" x14ac:dyDescent="0.25">
      <c r="A257" s="39" t="s">
        <v>187</v>
      </c>
      <c r="B257" s="39">
        <v>6831</v>
      </c>
      <c r="C257" s="39" t="s">
        <v>290</v>
      </c>
    </row>
    <row r="258" spans="1:3" x14ac:dyDescent="0.25">
      <c r="A258" s="39" t="s">
        <v>187</v>
      </c>
      <c r="B258" s="39">
        <v>6911</v>
      </c>
      <c r="C258" s="39" t="s">
        <v>454</v>
      </c>
    </row>
    <row r="259" spans="1:3" x14ac:dyDescent="0.25">
      <c r="A259" s="39" t="s">
        <v>187</v>
      </c>
      <c r="B259" s="39">
        <v>6921</v>
      </c>
      <c r="C259" s="39" t="s">
        <v>226</v>
      </c>
    </row>
    <row r="260" spans="1:3" x14ac:dyDescent="0.25">
      <c r="A260" s="39" t="s">
        <v>187</v>
      </c>
      <c r="B260" s="39">
        <v>9111</v>
      </c>
      <c r="C260" s="39" t="s">
        <v>465</v>
      </c>
    </row>
    <row r="261" spans="1:3" x14ac:dyDescent="0.25">
      <c r="A261" s="39" t="s">
        <v>187</v>
      </c>
      <c r="B261" s="39">
        <v>9112</v>
      </c>
      <c r="C261" s="39" t="s">
        <v>466</v>
      </c>
    </row>
    <row r="262" spans="1:3" x14ac:dyDescent="0.25">
      <c r="A262" s="39" t="s">
        <v>187</v>
      </c>
      <c r="B262" s="39">
        <v>9121</v>
      </c>
      <c r="C262" s="39" t="s">
        <v>467</v>
      </c>
    </row>
    <row r="263" spans="1:3" x14ac:dyDescent="0.25">
      <c r="A263" s="39" t="s">
        <v>187</v>
      </c>
      <c r="B263" s="39">
        <v>9122</v>
      </c>
      <c r="C263" s="39" t="s">
        <v>468</v>
      </c>
    </row>
    <row r="264" spans="1:3" x14ac:dyDescent="0.25">
      <c r="A264" s="39" t="s">
        <v>187</v>
      </c>
      <c r="B264" s="39">
        <v>9151</v>
      </c>
      <c r="C264" s="39" t="s">
        <v>469</v>
      </c>
    </row>
    <row r="265" spans="1:3" x14ac:dyDescent="0.25">
      <c r="A265" s="39" t="s">
        <v>187</v>
      </c>
      <c r="B265" s="39">
        <v>9152</v>
      </c>
      <c r="C265" s="39" t="s">
        <v>470</v>
      </c>
    </row>
    <row r="266" spans="1:3" x14ac:dyDescent="0.25">
      <c r="A266" s="39" t="s">
        <v>187</v>
      </c>
      <c r="B266" s="39">
        <v>9211</v>
      </c>
      <c r="C266" s="39" t="s">
        <v>471</v>
      </c>
    </row>
    <row r="267" spans="1:3" x14ac:dyDescent="0.25">
      <c r="A267" s="39" t="s">
        <v>187</v>
      </c>
      <c r="B267" s="39">
        <v>9212</v>
      </c>
      <c r="C267" s="39" t="s">
        <v>472</v>
      </c>
    </row>
    <row r="268" spans="1:3" x14ac:dyDescent="0.25">
      <c r="A268" s="39" t="s">
        <v>187</v>
      </c>
      <c r="B268" s="39">
        <v>9213</v>
      </c>
      <c r="C268" s="39" t="s">
        <v>473</v>
      </c>
    </row>
    <row r="269" spans="1:3" x14ac:dyDescent="0.25">
      <c r="A269" s="39" t="s">
        <v>187</v>
      </c>
      <c r="B269" s="39">
        <v>9221</v>
      </c>
      <c r="C269" s="39" t="s">
        <v>474</v>
      </c>
    </row>
    <row r="270" spans="1:3" x14ac:dyDescent="0.25">
      <c r="A270" s="39" t="s">
        <v>187</v>
      </c>
      <c r="B270" s="39">
        <v>9222</v>
      </c>
      <c r="C270" s="39" t="s">
        <v>475</v>
      </c>
    </row>
    <row r="271" spans="1:3" x14ac:dyDescent="0.25">
      <c r="A271" s="39" t="s">
        <v>187</v>
      </c>
      <c r="B271" s="39">
        <v>9611</v>
      </c>
      <c r="C271" s="39" t="s">
        <v>227</v>
      </c>
    </row>
    <row r="272" spans="1:3" x14ac:dyDescent="0.25">
      <c r="A272" s="39" t="s">
        <v>187</v>
      </c>
      <c r="B272" s="39">
        <v>9612</v>
      </c>
      <c r="C272" s="39" t="s">
        <v>235</v>
      </c>
    </row>
    <row r="273" spans="1:3" x14ac:dyDescent="0.25">
      <c r="A273" s="39" t="s">
        <v>187</v>
      </c>
      <c r="B273" s="39">
        <v>9613</v>
      </c>
      <c r="C273" s="39" t="s">
        <v>240</v>
      </c>
    </row>
    <row r="274" spans="1:3" x14ac:dyDescent="0.25">
      <c r="A274" s="39" t="s">
        <v>187</v>
      </c>
      <c r="B274" s="39">
        <v>9614</v>
      </c>
      <c r="C274" s="39" t="s">
        <v>246</v>
      </c>
    </row>
    <row r="275" spans="1:3" x14ac:dyDescent="0.25">
      <c r="A275" s="39" t="s">
        <v>187</v>
      </c>
      <c r="B275" s="39">
        <v>9615</v>
      </c>
      <c r="C275" s="39" t="s">
        <v>254</v>
      </c>
    </row>
    <row r="276" spans="1:3" x14ac:dyDescent="0.25">
      <c r="A276" s="39" t="s">
        <v>187</v>
      </c>
      <c r="B276" s="39">
        <v>9616</v>
      </c>
      <c r="C276" s="39" t="s">
        <v>257</v>
      </c>
    </row>
    <row r="277" spans="1:3" x14ac:dyDescent="0.25">
      <c r="A277" s="39" t="s">
        <v>187</v>
      </c>
      <c r="B277" s="39">
        <v>9621</v>
      </c>
      <c r="C277" s="39" t="s">
        <v>476</v>
      </c>
    </row>
    <row r="278" spans="1:3" x14ac:dyDescent="0.25">
      <c r="A278" s="39" t="s">
        <v>187</v>
      </c>
      <c r="B278" s="39">
        <v>9622</v>
      </c>
      <c r="C278" s="39" t="s">
        <v>477</v>
      </c>
    </row>
    <row r="279" spans="1:3" x14ac:dyDescent="0.25">
      <c r="A279" s="39" t="s">
        <v>187</v>
      </c>
      <c r="B279" s="39">
        <v>9623</v>
      </c>
      <c r="C279" s="39" t="s">
        <v>478</v>
      </c>
    </row>
    <row r="280" spans="1:3" x14ac:dyDescent="0.25">
      <c r="A280" s="39" t="s">
        <v>187</v>
      </c>
      <c r="B280" s="39">
        <v>9631</v>
      </c>
      <c r="C280" s="39" t="s">
        <v>397</v>
      </c>
    </row>
    <row r="281" spans="1:3" x14ac:dyDescent="0.25">
      <c r="A281" s="39" t="s">
        <v>187</v>
      </c>
      <c r="B281" s="39">
        <v>9632</v>
      </c>
      <c r="C281" s="39" t="s">
        <v>400</v>
      </c>
    </row>
    <row r="282" spans="1:3" x14ac:dyDescent="0.25">
      <c r="A282" s="39" t="s">
        <v>187</v>
      </c>
      <c r="B282" s="39">
        <v>9633</v>
      </c>
      <c r="C282" s="39" t="s">
        <v>405</v>
      </c>
    </row>
    <row r="283" spans="1:3" x14ac:dyDescent="0.25">
      <c r="A283" s="39" t="s">
        <v>187</v>
      </c>
      <c r="B283" s="39">
        <v>9634</v>
      </c>
      <c r="C283" s="39" t="s">
        <v>408</v>
      </c>
    </row>
    <row r="284" spans="1:3" x14ac:dyDescent="0.25">
      <c r="A284" s="39" t="s">
        <v>187</v>
      </c>
      <c r="B284" s="39">
        <v>9635</v>
      </c>
      <c r="C284" s="39" t="s">
        <v>265</v>
      </c>
    </row>
    <row r="285" spans="1:3" x14ac:dyDescent="0.25">
      <c r="A285" s="39" t="s">
        <v>187</v>
      </c>
      <c r="B285" s="39">
        <v>9636</v>
      </c>
      <c r="C285" s="39" t="s">
        <v>411</v>
      </c>
    </row>
    <row r="286" spans="1:3" x14ac:dyDescent="0.25">
      <c r="A286" s="39" t="s">
        <v>187</v>
      </c>
      <c r="B286" s="39">
        <v>9638</v>
      </c>
      <c r="C286" s="39" t="s">
        <v>361</v>
      </c>
    </row>
    <row r="287" spans="1:3" x14ac:dyDescent="0.25">
      <c r="A287" s="39" t="s">
        <v>187</v>
      </c>
      <c r="B287" s="39">
        <v>9641</v>
      </c>
      <c r="C287" s="39" t="s">
        <v>414</v>
      </c>
    </row>
    <row r="288" spans="1:3" x14ac:dyDescent="0.25">
      <c r="A288" s="39" t="s">
        <v>187</v>
      </c>
      <c r="B288" s="39">
        <v>9642</v>
      </c>
      <c r="C288" s="39" t="s">
        <v>422</v>
      </c>
    </row>
    <row r="289" spans="1:3" x14ac:dyDescent="0.25">
      <c r="A289" s="39" t="s">
        <v>187</v>
      </c>
      <c r="B289" s="39">
        <v>9643</v>
      </c>
      <c r="C289" s="39" t="s">
        <v>429</v>
      </c>
    </row>
    <row r="290" spans="1:3" x14ac:dyDescent="0.25">
      <c r="A290" s="39" t="s">
        <v>187</v>
      </c>
      <c r="B290" s="39">
        <v>9644</v>
      </c>
      <c r="C290" s="39" t="s">
        <v>437</v>
      </c>
    </row>
    <row r="291" spans="1:3" x14ac:dyDescent="0.25">
      <c r="A291" s="39" t="s">
        <v>187</v>
      </c>
      <c r="B291" s="39">
        <v>9651</v>
      </c>
      <c r="C291" s="39" t="s">
        <v>327</v>
      </c>
    </row>
    <row r="292" spans="1:3" x14ac:dyDescent="0.25">
      <c r="A292" s="39" t="s">
        <v>187</v>
      </c>
      <c r="B292" s="39">
        <v>9652</v>
      </c>
      <c r="C292" s="39" t="s">
        <v>444</v>
      </c>
    </row>
    <row r="293" spans="1:3" x14ac:dyDescent="0.25">
      <c r="A293" s="39" t="s">
        <v>187</v>
      </c>
      <c r="B293" s="39">
        <v>9653</v>
      </c>
      <c r="C293" s="39" t="s">
        <v>446</v>
      </c>
    </row>
    <row r="294" spans="1:3" x14ac:dyDescent="0.25">
      <c r="A294" s="39" t="s">
        <v>187</v>
      </c>
      <c r="B294" s="39">
        <v>9661</v>
      </c>
      <c r="C294" s="39" t="s">
        <v>479</v>
      </c>
    </row>
    <row r="295" spans="1:3" x14ac:dyDescent="0.25">
      <c r="A295" s="39" t="s">
        <v>187</v>
      </c>
      <c r="B295" s="39">
        <v>9673</v>
      </c>
      <c r="C295" s="39" t="s">
        <v>480</v>
      </c>
    </row>
    <row r="296" spans="1:3" x14ac:dyDescent="0.25">
      <c r="A296" s="39" t="s">
        <v>187</v>
      </c>
      <c r="B296" s="39">
        <v>9681</v>
      </c>
      <c r="C296" s="39" t="s">
        <v>453</v>
      </c>
    </row>
    <row r="297" spans="1:3" x14ac:dyDescent="0.25">
      <c r="A297" s="39" t="s">
        <v>187</v>
      </c>
      <c r="B297" s="39">
        <v>9683</v>
      </c>
      <c r="C297" s="39" t="s">
        <v>290</v>
      </c>
    </row>
    <row r="298" spans="1:3" x14ac:dyDescent="0.25">
      <c r="A298" s="39" t="s">
        <v>187</v>
      </c>
      <c r="B298" s="39">
        <v>9711</v>
      </c>
      <c r="C298" s="39" t="s">
        <v>455</v>
      </c>
    </row>
    <row r="299" spans="1:3" x14ac:dyDescent="0.25">
      <c r="A299" s="39" t="s">
        <v>187</v>
      </c>
      <c r="B299" s="39">
        <v>9712</v>
      </c>
      <c r="C299" s="39" t="s">
        <v>456</v>
      </c>
    </row>
    <row r="300" spans="1:3" x14ac:dyDescent="0.25">
      <c r="A300" s="39" t="s">
        <v>187</v>
      </c>
      <c r="B300" s="39">
        <v>9721</v>
      </c>
      <c r="C300" s="39" t="s">
        <v>457</v>
      </c>
    </row>
    <row r="301" spans="1:3" x14ac:dyDescent="0.25">
      <c r="A301" s="39" t="s">
        <v>187</v>
      </c>
      <c r="B301" s="39">
        <v>9722</v>
      </c>
      <c r="C301" s="39" t="s">
        <v>458</v>
      </c>
    </row>
    <row r="302" spans="1:3" x14ac:dyDescent="0.25">
      <c r="A302" s="39" t="s">
        <v>187</v>
      </c>
      <c r="B302" s="39">
        <v>9723</v>
      </c>
      <c r="C302" s="39" t="s">
        <v>459</v>
      </c>
    </row>
    <row r="303" spans="1:3" x14ac:dyDescent="0.25">
      <c r="A303" s="39" t="s">
        <v>187</v>
      </c>
      <c r="B303" s="39">
        <v>9724</v>
      </c>
      <c r="C303" s="39" t="s">
        <v>460</v>
      </c>
    </row>
    <row r="304" spans="1:3" x14ac:dyDescent="0.25">
      <c r="A304" s="39" t="s">
        <v>187</v>
      </c>
      <c r="B304" s="39">
        <v>9725</v>
      </c>
      <c r="C304" s="39" t="s">
        <v>461</v>
      </c>
    </row>
    <row r="305" spans="1:3" x14ac:dyDescent="0.25">
      <c r="A305" s="39" t="s">
        <v>187</v>
      </c>
      <c r="B305" s="39">
        <v>9726</v>
      </c>
      <c r="C305" s="39" t="s">
        <v>462</v>
      </c>
    </row>
    <row r="306" spans="1:3" x14ac:dyDescent="0.25">
      <c r="A306" s="39" t="s">
        <v>187</v>
      </c>
      <c r="B306" s="39">
        <v>9731</v>
      </c>
      <c r="C306" s="39" t="s">
        <v>463</v>
      </c>
    </row>
    <row r="307" spans="1:3" x14ac:dyDescent="0.25">
      <c r="A307" s="39" t="s">
        <v>187</v>
      </c>
      <c r="B307" s="39">
        <v>9741</v>
      </c>
      <c r="C307" s="39" t="s">
        <v>464</v>
      </c>
    </row>
    <row r="308" spans="1:3" x14ac:dyDescent="0.25">
      <c r="A308" s="39" t="s">
        <v>187</v>
      </c>
      <c r="B308" s="39">
        <v>9811</v>
      </c>
      <c r="C308" s="39" t="s">
        <v>481</v>
      </c>
    </row>
    <row r="309" spans="1:3" x14ac:dyDescent="0.25">
      <c r="A309" s="39" t="s">
        <v>187</v>
      </c>
      <c r="B309" s="39">
        <v>9821</v>
      </c>
      <c r="C309" s="39" t="s">
        <v>482</v>
      </c>
    </row>
    <row r="310" spans="1:3" x14ac:dyDescent="0.25">
      <c r="A310" s="39" t="s">
        <v>187</v>
      </c>
      <c r="B310" s="39">
        <v>9911</v>
      </c>
      <c r="C310" s="39" t="s">
        <v>483</v>
      </c>
    </row>
    <row r="311" spans="1:3" x14ac:dyDescent="0.25">
      <c r="A311" s="39" t="s">
        <v>187</v>
      </c>
      <c r="B311" s="39">
        <v>9912</v>
      </c>
      <c r="C311" s="39" t="s">
        <v>484</v>
      </c>
    </row>
    <row r="312" spans="1:3" x14ac:dyDescent="0.25">
      <c r="A312" s="39" t="s">
        <v>187</v>
      </c>
      <c r="B312" s="39">
        <v>9913</v>
      </c>
      <c r="C312" s="39" t="s">
        <v>485</v>
      </c>
    </row>
    <row r="313" spans="1:3" x14ac:dyDescent="0.25">
      <c r="A313" s="39" t="s">
        <v>187</v>
      </c>
      <c r="B313" s="39">
        <v>9914</v>
      </c>
      <c r="C313" s="39" t="s">
        <v>486</v>
      </c>
    </row>
    <row r="314" spans="1:3" x14ac:dyDescent="0.25">
      <c r="A314" s="39" t="s">
        <v>187</v>
      </c>
      <c r="B314" s="39">
        <v>9919</v>
      </c>
      <c r="C314" s="39" t="s">
        <v>487</v>
      </c>
    </row>
    <row r="315" spans="1:3" x14ac:dyDescent="0.25">
      <c r="A315" s="39" t="s">
        <v>187</v>
      </c>
      <c r="B315" s="39">
        <v>9961</v>
      </c>
      <c r="C315" s="39" t="s">
        <v>483</v>
      </c>
    </row>
    <row r="316" spans="1:3" x14ac:dyDescent="0.25">
      <c r="A316" s="39" t="s">
        <v>187</v>
      </c>
      <c r="B316" s="39">
        <v>9962</v>
      </c>
      <c r="C316" s="39" t="s">
        <v>484</v>
      </c>
    </row>
    <row r="317" spans="1:3" x14ac:dyDescent="0.25">
      <c r="A317" s="39" t="s">
        <v>187</v>
      </c>
      <c r="B317" s="39">
        <v>9963</v>
      </c>
      <c r="C317" s="39" t="s">
        <v>485</v>
      </c>
    </row>
    <row r="318" spans="1:3" x14ac:dyDescent="0.25">
      <c r="A318" s="39" t="s">
        <v>187</v>
      </c>
      <c r="B318" s="39">
        <v>9964</v>
      </c>
      <c r="C318" s="39" t="s">
        <v>486</v>
      </c>
    </row>
    <row r="319" spans="1:3" x14ac:dyDescent="0.25">
      <c r="A319" s="39" t="s">
        <v>187</v>
      </c>
      <c r="B319" s="39">
        <v>9969</v>
      </c>
      <c r="C319" s="39" t="s">
        <v>487</v>
      </c>
    </row>
  </sheetData>
  <sheetProtection algorithmName="SHA-512" hashValue="K/M+zR0AAVbG5STTOxj3eKC79ErL0ZDEfBTt1wLdS7K3t5Xvf12HRZ5nWB1O49K8Aj38tInMuFKhLD2TFVkqXA==" saltValue="CxJyOEuerpaU71n/BnOI3A==" spinCount="100000" sheet="1" objects="1" scenarios="1"/>
  <autoFilter ref="A1:C2816" xr:uid="{00000000-0009-0000-0000-000004000000}"/>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4.9989318521683403E-2"/>
  </sheetPr>
  <dimension ref="A1:J50"/>
  <sheetViews>
    <sheetView workbookViewId="0">
      <selection activeCell="A2" sqref="A2:G2"/>
    </sheetView>
  </sheetViews>
  <sheetFormatPr defaultRowHeight="15" x14ac:dyDescent="0.25"/>
  <cols>
    <col min="1" max="1" width="4.42578125" customWidth="1"/>
    <col min="2" max="2" width="12" style="50" bestFit="1" customWidth="1"/>
    <col min="3" max="3" width="6" customWidth="1"/>
    <col min="4" max="4" width="61.7109375" customWidth="1"/>
    <col min="5" max="5" width="37.42578125" customWidth="1"/>
    <col min="6" max="6" width="23" bestFit="1" customWidth="1"/>
    <col min="7" max="7" width="9" customWidth="1"/>
    <col min="8" max="8" width="49.140625" customWidth="1"/>
    <col min="9" max="9" width="18.7109375" customWidth="1"/>
    <col min="10" max="10" width="12.140625" customWidth="1"/>
  </cols>
  <sheetData>
    <row r="1" spans="1:10" ht="24.75" thickTop="1" x14ac:dyDescent="0.25">
      <c r="A1" s="2" t="s">
        <v>2</v>
      </c>
      <c r="B1" s="10" t="s">
        <v>1</v>
      </c>
      <c r="C1" s="3" t="s">
        <v>3</v>
      </c>
      <c r="D1" s="3" t="s">
        <v>4</v>
      </c>
      <c r="E1" s="3" t="s">
        <v>5</v>
      </c>
      <c r="F1" s="3" t="s">
        <v>6</v>
      </c>
      <c r="G1" s="3" t="s">
        <v>7</v>
      </c>
      <c r="H1" s="3" t="s">
        <v>4</v>
      </c>
      <c r="I1" s="5" t="s">
        <v>38</v>
      </c>
      <c r="J1" s="5" t="s">
        <v>173</v>
      </c>
    </row>
    <row r="2" spans="1:10" x14ac:dyDescent="0.25">
      <c r="A2" s="11">
        <v>55</v>
      </c>
      <c r="B2" s="15">
        <v>35237547014</v>
      </c>
      <c r="C2" s="12">
        <v>49075</v>
      </c>
      <c r="D2" s="13" t="s">
        <v>39</v>
      </c>
      <c r="E2" s="13" t="s">
        <v>40</v>
      </c>
      <c r="F2" s="13" t="s">
        <v>8</v>
      </c>
      <c r="G2" s="16" t="s">
        <v>41</v>
      </c>
      <c r="H2" s="13" t="s">
        <v>39</v>
      </c>
      <c r="I2" s="17" t="s">
        <v>42</v>
      </c>
      <c r="J2" s="17" t="s">
        <v>174</v>
      </c>
    </row>
    <row r="3" spans="1:10" x14ac:dyDescent="0.25">
      <c r="A3" s="11">
        <v>56</v>
      </c>
      <c r="B3" s="15">
        <v>80099091562</v>
      </c>
      <c r="C3" s="12">
        <v>789</v>
      </c>
      <c r="D3" s="13" t="s">
        <v>43</v>
      </c>
      <c r="E3" s="13" t="s">
        <v>44</v>
      </c>
      <c r="F3" s="13" t="s">
        <v>15</v>
      </c>
      <c r="G3" s="14">
        <v>3316734</v>
      </c>
      <c r="H3" s="13" t="s">
        <v>43</v>
      </c>
      <c r="I3" s="17" t="s">
        <v>45</v>
      </c>
      <c r="J3" s="17" t="s">
        <v>155</v>
      </c>
    </row>
    <row r="4" spans="1:10" x14ac:dyDescent="0.25">
      <c r="A4" s="11">
        <v>57</v>
      </c>
      <c r="B4" s="15">
        <v>1076882554</v>
      </c>
      <c r="C4" s="12">
        <v>797</v>
      </c>
      <c r="D4" s="13" t="s">
        <v>46</v>
      </c>
      <c r="E4" s="13" t="s">
        <v>47</v>
      </c>
      <c r="F4" s="13" t="s">
        <v>31</v>
      </c>
      <c r="G4" s="14">
        <v>3303870</v>
      </c>
      <c r="H4" s="13" t="s">
        <v>46</v>
      </c>
      <c r="I4" s="17" t="s">
        <v>45</v>
      </c>
      <c r="J4" s="17" t="s">
        <v>155</v>
      </c>
    </row>
    <row r="5" spans="1:10" x14ac:dyDescent="0.25">
      <c r="A5" s="11">
        <v>58</v>
      </c>
      <c r="B5" s="15">
        <v>34694889661</v>
      </c>
      <c r="C5" s="12">
        <v>23577</v>
      </c>
      <c r="D5" s="13" t="s">
        <v>48</v>
      </c>
      <c r="E5" s="13" t="s">
        <v>49</v>
      </c>
      <c r="F5" s="13" t="s">
        <v>20</v>
      </c>
      <c r="G5" s="14">
        <v>1475444</v>
      </c>
      <c r="H5" s="13" t="s">
        <v>48</v>
      </c>
      <c r="I5" s="17" t="s">
        <v>45</v>
      </c>
      <c r="J5" s="17" t="s">
        <v>155</v>
      </c>
    </row>
    <row r="6" spans="1:10" x14ac:dyDescent="0.25">
      <c r="A6" s="11">
        <v>59</v>
      </c>
      <c r="B6" s="15">
        <v>99575902022</v>
      </c>
      <c r="C6" s="12">
        <v>801</v>
      </c>
      <c r="D6" s="13" t="s">
        <v>50</v>
      </c>
      <c r="E6" s="13" t="s">
        <v>51</v>
      </c>
      <c r="F6" s="13" t="s">
        <v>11</v>
      </c>
      <c r="G6" s="14">
        <v>3123367</v>
      </c>
      <c r="H6" s="13" t="s">
        <v>50</v>
      </c>
      <c r="I6" s="17" t="s">
        <v>45</v>
      </c>
      <c r="J6" s="17" t="s">
        <v>155</v>
      </c>
    </row>
    <row r="7" spans="1:10" x14ac:dyDescent="0.25">
      <c r="A7" s="11">
        <v>60</v>
      </c>
      <c r="B7" s="15">
        <v>61338774671</v>
      </c>
      <c r="C7" s="12">
        <v>810</v>
      </c>
      <c r="D7" s="13" t="s">
        <v>52</v>
      </c>
      <c r="E7" s="13" t="s">
        <v>53</v>
      </c>
      <c r="F7" s="13" t="s">
        <v>24</v>
      </c>
      <c r="G7" s="14">
        <v>3014223</v>
      </c>
      <c r="H7" s="13" t="s">
        <v>52</v>
      </c>
      <c r="I7" s="17" t="s">
        <v>45</v>
      </c>
      <c r="J7" s="17" t="s">
        <v>155</v>
      </c>
    </row>
    <row r="8" spans="1:10" x14ac:dyDescent="0.25">
      <c r="A8" s="11">
        <v>61</v>
      </c>
      <c r="B8" s="15">
        <v>55059300119</v>
      </c>
      <c r="C8" s="12">
        <v>828</v>
      </c>
      <c r="D8" s="13" t="s">
        <v>54</v>
      </c>
      <c r="E8" s="13" t="s">
        <v>16</v>
      </c>
      <c r="F8" s="13" t="s">
        <v>29</v>
      </c>
      <c r="G8" s="14">
        <v>3089240</v>
      </c>
      <c r="H8" s="13" t="s">
        <v>54</v>
      </c>
      <c r="I8" s="17" t="s">
        <v>45</v>
      </c>
      <c r="J8" s="17" t="s">
        <v>155</v>
      </c>
    </row>
    <row r="9" spans="1:10" x14ac:dyDescent="0.25">
      <c r="A9" s="11">
        <v>62</v>
      </c>
      <c r="B9" s="15">
        <v>16391096016</v>
      </c>
      <c r="C9" s="12">
        <v>836</v>
      </c>
      <c r="D9" s="13" t="s">
        <v>55</v>
      </c>
      <c r="E9" s="13" t="s">
        <v>56</v>
      </c>
      <c r="F9" s="13" t="s">
        <v>17</v>
      </c>
      <c r="G9" s="14">
        <v>3321088</v>
      </c>
      <c r="H9" s="13" t="s">
        <v>55</v>
      </c>
      <c r="I9" s="17" t="s">
        <v>45</v>
      </c>
      <c r="J9" s="17" t="s">
        <v>155</v>
      </c>
    </row>
    <row r="10" spans="1:10" x14ac:dyDescent="0.25">
      <c r="A10" s="11">
        <v>63</v>
      </c>
      <c r="B10" s="15">
        <v>35994268014</v>
      </c>
      <c r="C10" s="12">
        <v>844</v>
      </c>
      <c r="D10" s="13" t="s">
        <v>57</v>
      </c>
      <c r="E10" s="13" t="s">
        <v>58</v>
      </c>
      <c r="F10" s="13" t="s">
        <v>10</v>
      </c>
      <c r="G10" s="14">
        <v>3313824</v>
      </c>
      <c r="H10" s="13" t="s">
        <v>57</v>
      </c>
      <c r="I10" s="17" t="s">
        <v>45</v>
      </c>
      <c r="J10" s="17" t="s">
        <v>155</v>
      </c>
    </row>
    <row r="11" spans="1:10" x14ac:dyDescent="0.25">
      <c r="A11" s="11">
        <v>64</v>
      </c>
      <c r="B11" s="15">
        <v>11265594372</v>
      </c>
      <c r="C11" s="12">
        <v>852</v>
      </c>
      <c r="D11" s="13" t="s">
        <v>59</v>
      </c>
      <c r="E11" s="13" t="s">
        <v>14</v>
      </c>
      <c r="F11" s="13" t="s">
        <v>22</v>
      </c>
      <c r="G11" s="14">
        <v>3071162</v>
      </c>
      <c r="H11" s="13" t="s">
        <v>59</v>
      </c>
      <c r="I11" s="17" t="s">
        <v>45</v>
      </c>
      <c r="J11" s="17" t="s">
        <v>155</v>
      </c>
    </row>
    <row r="12" spans="1:10" x14ac:dyDescent="0.25">
      <c r="A12" s="11">
        <v>65</v>
      </c>
      <c r="B12" s="15">
        <v>61469620638</v>
      </c>
      <c r="C12" s="12">
        <v>869</v>
      </c>
      <c r="D12" s="13" t="s">
        <v>60</v>
      </c>
      <c r="E12" s="13" t="s">
        <v>61</v>
      </c>
      <c r="F12" s="13" t="s">
        <v>28</v>
      </c>
      <c r="G12" s="14">
        <v>3118452</v>
      </c>
      <c r="H12" s="13" t="s">
        <v>60</v>
      </c>
      <c r="I12" s="17" t="s">
        <v>45</v>
      </c>
      <c r="J12" s="17" t="s">
        <v>155</v>
      </c>
    </row>
    <row r="13" spans="1:10" x14ac:dyDescent="0.25">
      <c r="A13" s="11">
        <v>66</v>
      </c>
      <c r="B13" s="15">
        <v>97880836355</v>
      </c>
      <c r="C13" s="12">
        <v>43915</v>
      </c>
      <c r="D13" s="13" t="s">
        <v>62</v>
      </c>
      <c r="E13" s="13" t="s">
        <v>63</v>
      </c>
      <c r="F13" s="13" t="s">
        <v>26</v>
      </c>
      <c r="G13" s="14">
        <v>2435411</v>
      </c>
      <c r="H13" s="13" t="s">
        <v>62</v>
      </c>
      <c r="I13" s="17" t="s">
        <v>45</v>
      </c>
      <c r="J13" s="17" t="s">
        <v>155</v>
      </c>
    </row>
    <row r="14" spans="1:10" x14ac:dyDescent="0.25">
      <c r="A14" s="11">
        <v>67</v>
      </c>
      <c r="B14" s="15">
        <v>72801109643</v>
      </c>
      <c r="C14" s="12">
        <v>877</v>
      </c>
      <c r="D14" s="13" t="s">
        <v>64</v>
      </c>
      <c r="E14" s="13" t="s">
        <v>65</v>
      </c>
      <c r="F14" s="13" t="s">
        <v>12</v>
      </c>
      <c r="G14" s="14">
        <v>3006166</v>
      </c>
      <c r="H14" s="13" t="s">
        <v>64</v>
      </c>
      <c r="I14" s="17" t="s">
        <v>45</v>
      </c>
      <c r="J14" s="17" t="s">
        <v>155</v>
      </c>
    </row>
    <row r="15" spans="1:10" x14ac:dyDescent="0.25">
      <c r="A15" s="11">
        <v>68</v>
      </c>
      <c r="B15" s="15">
        <v>37777848565</v>
      </c>
      <c r="C15" s="12">
        <v>44493</v>
      </c>
      <c r="D15" s="13" t="s">
        <v>66</v>
      </c>
      <c r="E15" s="13" t="s">
        <v>25</v>
      </c>
      <c r="F15" s="13" t="s">
        <v>21</v>
      </c>
      <c r="G15" s="14">
        <v>2494841</v>
      </c>
      <c r="H15" s="13" t="s">
        <v>66</v>
      </c>
      <c r="I15" s="17" t="s">
        <v>45</v>
      </c>
      <c r="J15" s="17" t="s">
        <v>155</v>
      </c>
    </row>
    <row r="16" spans="1:10" x14ac:dyDescent="0.25">
      <c r="A16" s="11">
        <v>69</v>
      </c>
      <c r="B16" s="15">
        <v>5275803945</v>
      </c>
      <c r="C16" s="12">
        <v>43636</v>
      </c>
      <c r="D16" s="13" t="s">
        <v>67</v>
      </c>
      <c r="E16" s="13" t="s">
        <v>68</v>
      </c>
      <c r="F16" s="13" t="s">
        <v>27</v>
      </c>
      <c r="G16" s="14">
        <v>2334712</v>
      </c>
      <c r="H16" s="13" t="s">
        <v>67</v>
      </c>
      <c r="I16" s="17" t="s">
        <v>45</v>
      </c>
      <c r="J16" s="17" t="s">
        <v>155</v>
      </c>
    </row>
    <row r="17" spans="1:10" x14ac:dyDescent="0.25">
      <c r="A17" s="11">
        <v>70</v>
      </c>
      <c r="B17" s="15">
        <v>46156591639</v>
      </c>
      <c r="C17" s="12">
        <v>885</v>
      </c>
      <c r="D17" s="13" t="s">
        <v>69</v>
      </c>
      <c r="E17" s="13" t="s">
        <v>70</v>
      </c>
      <c r="F17" s="13" t="s">
        <v>23</v>
      </c>
      <c r="G17" s="14">
        <v>3142019</v>
      </c>
      <c r="H17" s="13" t="s">
        <v>69</v>
      </c>
      <c r="I17" s="17" t="s">
        <v>45</v>
      </c>
      <c r="J17" s="17" t="s">
        <v>155</v>
      </c>
    </row>
    <row r="18" spans="1:10" x14ac:dyDescent="0.25">
      <c r="A18" s="11">
        <v>71</v>
      </c>
      <c r="B18" s="15">
        <v>37363837470</v>
      </c>
      <c r="C18" s="12">
        <v>893</v>
      </c>
      <c r="D18" s="13" t="s">
        <v>71</v>
      </c>
      <c r="E18" s="13" t="s">
        <v>72</v>
      </c>
      <c r="F18" s="13" t="s">
        <v>8</v>
      </c>
      <c r="G18" s="14">
        <v>3224953</v>
      </c>
      <c r="H18" s="13" t="s">
        <v>71</v>
      </c>
      <c r="I18" s="17" t="s">
        <v>45</v>
      </c>
      <c r="J18" s="17" t="s">
        <v>155</v>
      </c>
    </row>
    <row r="19" spans="1:10" x14ac:dyDescent="0.25">
      <c r="A19" s="11">
        <v>72</v>
      </c>
      <c r="B19" s="15">
        <v>46144176176</v>
      </c>
      <c r="C19" s="12">
        <v>764</v>
      </c>
      <c r="D19" s="13" t="s">
        <v>73</v>
      </c>
      <c r="E19" s="13" t="s">
        <v>74</v>
      </c>
      <c r="F19" s="13" t="s">
        <v>8</v>
      </c>
      <c r="G19" s="14">
        <v>3205380</v>
      </c>
      <c r="H19" s="13" t="s">
        <v>73</v>
      </c>
      <c r="I19" s="17" t="s">
        <v>45</v>
      </c>
      <c r="J19" s="17" t="s">
        <v>155</v>
      </c>
    </row>
    <row r="20" spans="1:10" x14ac:dyDescent="0.25">
      <c r="A20" s="11">
        <v>73</v>
      </c>
      <c r="B20" s="15">
        <v>13768042762</v>
      </c>
      <c r="C20" s="12">
        <v>43644</v>
      </c>
      <c r="D20" s="13" t="s">
        <v>75</v>
      </c>
      <c r="E20" s="13" t="s">
        <v>76</v>
      </c>
      <c r="F20" s="13" t="s">
        <v>77</v>
      </c>
      <c r="G20" s="14">
        <v>2326086</v>
      </c>
      <c r="H20" s="13" t="s">
        <v>75</v>
      </c>
      <c r="I20" s="17" t="s">
        <v>45</v>
      </c>
      <c r="J20" s="17" t="s">
        <v>155</v>
      </c>
    </row>
    <row r="21" spans="1:10" ht="24" x14ac:dyDescent="0.25">
      <c r="A21" s="11">
        <v>74</v>
      </c>
      <c r="B21" s="15">
        <v>57527861125</v>
      </c>
      <c r="C21" s="12">
        <v>40623</v>
      </c>
      <c r="D21" s="13" t="s">
        <v>78</v>
      </c>
      <c r="E21" s="13" t="s">
        <v>79</v>
      </c>
      <c r="F21" s="13" t="s">
        <v>8</v>
      </c>
      <c r="G21" s="14">
        <v>1909592</v>
      </c>
      <c r="H21" s="13" t="s">
        <v>78</v>
      </c>
      <c r="I21" s="17" t="s">
        <v>45</v>
      </c>
      <c r="J21" s="17" t="s">
        <v>155</v>
      </c>
    </row>
    <row r="22" spans="1:10" x14ac:dyDescent="0.25">
      <c r="A22" s="11">
        <v>75</v>
      </c>
      <c r="B22" s="15">
        <v>76185043859</v>
      </c>
      <c r="C22" s="12">
        <v>924</v>
      </c>
      <c r="D22" s="13" t="s">
        <v>80</v>
      </c>
      <c r="E22" s="13" t="s">
        <v>81</v>
      </c>
      <c r="F22" s="13" t="s">
        <v>30</v>
      </c>
      <c r="G22" s="14">
        <v>3203727</v>
      </c>
      <c r="H22" s="13" t="s">
        <v>80</v>
      </c>
      <c r="I22" s="17" t="s">
        <v>82</v>
      </c>
      <c r="J22" s="17" t="s">
        <v>175</v>
      </c>
    </row>
    <row r="23" spans="1:10" x14ac:dyDescent="0.25">
      <c r="A23" s="11">
        <v>76</v>
      </c>
      <c r="B23" s="15">
        <v>85570198172</v>
      </c>
      <c r="C23" s="12">
        <v>40631</v>
      </c>
      <c r="D23" s="13" t="s">
        <v>83</v>
      </c>
      <c r="E23" s="13" t="s">
        <v>84</v>
      </c>
      <c r="F23" s="13" t="s">
        <v>85</v>
      </c>
      <c r="G23" s="14">
        <v>2071061</v>
      </c>
      <c r="H23" s="13" t="s">
        <v>83</v>
      </c>
      <c r="I23" s="17" t="s">
        <v>82</v>
      </c>
      <c r="J23" s="17" t="s">
        <v>175</v>
      </c>
    </row>
    <row r="24" spans="1:10" x14ac:dyDescent="0.25">
      <c r="A24" s="11">
        <v>77</v>
      </c>
      <c r="B24" s="15">
        <v>36551793962</v>
      </c>
      <c r="C24" s="12">
        <v>50090</v>
      </c>
      <c r="D24" s="13" t="s">
        <v>86</v>
      </c>
      <c r="E24" s="13" t="s">
        <v>87</v>
      </c>
      <c r="F24" s="13" t="s">
        <v>24</v>
      </c>
      <c r="G24" s="14">
        <v>4857283</v>
      </c>
      <c r="H24" s="13" t="s">
        <v>86</v>
      </c>
      <c r="I24" s="17" t="s">
        <v>82</v>
      </c>
      <c r="J24" s="17" t="s">
        <v>175</v>
      </c>
    </row>
    <row r="25" spans="1:10" x14ac:dyDescent="0.25">
      <c r="A25" s="11">
        <v>78</v>
      </c>
      <c r="B25" s="15">
        <v>57340203536</v>
      </c>
      <c r="C25" s="12">
        <v>908</v>
      </c>
      <c r="D25" s="13" t="s">
        <v>88</v>
      </c>
      <c r="E25" s="13" t="s">
        <v>89</v>
      </c>
      <c r="F25" s="13" t="s">
        <v>28</v>
      </c>
      <c r="G25" s="14">
        <v>3118380</v>
      </c>
      <c r="H25" s="13" t="s">
        <v>88</v>
      </c>
      <c r="I25" s="17" t="s">
        <v>82</v>
      </c>
      <c r="J25" s="17" t="s">
        <v>175</v>
      </c>
    </row>
    <row r="26" spans="1:10" x14ac:dyDescent="0.25">
      <c r="A26" s="11">
        <v>79</v>
      </c>
      <c r="B26" s="15">
        <v>88252913683</v>
      </c>
      <c r="C26" s="12">
        <v>916</v>
      </c>
      <c r="D26" s="13" t="s">
        <v>90</v>
      </c>
      <c r="E26" s="13" t="s">
        <v>91</v>
      </c>
      <c r="F26" s="13" t="s">
        <v>92</v>
      </c>
      <c r="G26" s="14">
        <v>3132170</v>
      </c>
      <c r="H26" s="13" t="s">
        <v>90</v>
      </c>
      <c r="I26" s="17" t="s">
        <v>82</v>
      </c>
      <c r="J26" s="17" t="s">
        <v>175</v>
      </c>
    </row>
    <row r="27" spans="1:10" x14ac:dyDescent="0.25">
      <c r="A27" s="11">
        <v>80</v>
      </c>
      <c r="B27" s="15">
        <v>49483564012</v>
      </c>
      <c r="C27" s="12">
        <v>949</v>
      </c>
      <c r="D27" s="13" t="s">
        <v>93</v>
      </c>
      <c r="E27" s="13" t="s">
        <v>94</v>
      </c>
      <c r="F27" s="13" t="s">
        <v>28</v>
      </c>
      <c r="G27" s="14">
        <v>3751783</v>
      </c>
      <c r="H27" s="13" t="s">
        <v>93</v>
      </c>
      <c r="I27" s="17" t="s">
        <v>82</v>
      </c>
      <c r="J27" s="17" t="s">
        <v>175</v>
      </c>
    </row>
    <row r="28" spans="1:10" x14ac:dyDescent="0.25">
      <c r="A28" s="11">
        <v>81</v>
      </c>
      <c r="B28" s="15">
        <v>57897955082</v>
      </c>
      <c r="C28" s="12">
        <v>6146</v>
      </c>
      <c r="D28" s="13" t="s">
        <v>95</v>
      </c>
      <c r="E28" s="13" t="s">
        <v>96</v>
      </c>
      <c r="F28" s="13" t="s">
        <v>8</v>
      </c>
      <c r="G28" s="14">
        <v>738751</v>
      </c>
      <c r="H28" s="13" t="s">
        <v>95</v>
      </c>
      <c r="I28" s="17" t="s">
        <v>82</v>
      </c>
      <c r="J28" s="17" t="s">
        <v>175</v>
      </c>
    </row>
    <row r="29" spans="1:10" x14ac:dyDescent="0.25">
      <c r="A29" s="11">
        <v>82</v>
      </c>
      <c r="B29" s="15">
        <v>10624495854</v>
      </c>
      <c r="C29" s="12">
        <v>965</v>
      </c>
      <c r="D29" s="13" t="s">
        <v>97</v>
      </c>
      <c r="E29" s="13" t="s">
        <v>98</v>
      </c>
      <c r="F29" s="13" t="s">
        <v>8</v>
      </c>
      <c r="G29" s="14">
        <v>3212084</v>
      </c>
      <c r="H29" s="13" t="s">
        <v>97</v>
      </c>
      <c r="I29" s="17" t="s">
        <v>82</v>
      </c>
      <c r="J29" s="17" t="s">
        <v>175</v>
      </c>
    </row>
    <row r="30" spans="1:10" x14ac:dyDescent="0.25">
      <c r="A30" s="11">
        <v>83</v>
      </c>
      <c r="B30" s="15">
        <v>61689362030</v>
      </c>
      <c r="C30" s="12">
        <v>40682</v>
      </c>
      <c r="D30" s="13" t="s">
        <v>99</v>
      </c>
      <c r="E30" s="18" t="s">
        <v>100</v>
      </c>
      <c r="F30" s="13" t="s">
        <v>8</v>
      </c>
      <c r="G30" s="19">
        <v>1783815</v>
      </c>
      <c r="H30" s="13" t="s">
        <v>99</v>
      </c>
      <c r="I30" s="17" t="s">
        <v>82</v>
      </c>
      <c r="J30" s="17" t="s">
        <v>175</v>
      </c>
    </row>
    <row r="31" spans="1:10" x14ac:dyDescent="0.25">
      <c r="A31" s="11">
        <v>84</v>
      </c>
      <c r="B31" s="15">
        <v>78141312758</v>
      </c>
      <c r="C31" s="12">
        <v>22347</v>
      </c>
      <c r="D31" s="13" t="s">
        <v>101</v>
      </c>
      <c r="E31" s="13" t="s">
        <v>102</v>
      </c>
      <c r="F31" s="13" t="s">
        <v>8</v>
      </c>
      <c r="G31" s="14">
        <v>1425684</v>
      </c>
      <c r="H31" s="13" t="s">
        <v>101</v>
      </c>
      <c r="I31" s="17" t="s">
        <v>82</v>
      </c>
      <c r="J31" s="17" t="s">
        <v>175</v>
      </c>
    </row>
    <row r="32" spans="1:10" x14ac:dyDescent="0.25">
      <c r="A32" s="11">
        <v>85</v>
      </c>
      <c r="B32" s="15">
        <v>94391499491</v>
      </c>
      <c r="C32" s="12">
        <v>973</v>
      </c>
      <c r="D32" s="13" t="s">
        <v>103</v>
      </c>
      <c r="E32" s="13" t="s">
        <v>104</v>
      </c>
      <c r="F32" s="13" t="s">
        <v>8</v>
      </c>
      <c r="G32" s="14">
        <v>3205240</v>
      </c>
      <c r="H32" s="13" t="s">
        <v>103</v>
      </c>
      <c r="I32" s="17" t="s">
        <v>82</v>
      </c>
      <c r="J32" s="17" t="s">
        <v>175</v>
      </c>
    </row>
    <row r="33" spans="1:10" x14ac:dyDescent="0.25">
      <c r="A33" s="11">
        <v>86</v>
      </c>
      <c r="B33" s="15">
        <v>74294482659</v>
      </c>
      <c r="C33" s="12">
        <v>42112</v>
      </c>
      <c r="D33" s="13" t="s">
        <v>105</v>
      </c>
      <c r="E33" s="13" t="s">
        <v>106</v>
      </c>
      <c r="F33" s="13" t="s">
        <v>23</v>
      </c>
      <c r="G33" s="14">
        <v>2106698</v>
      </c>
      <c r="H33" s="13" t="s">
        <v>105</v>
      </c>
      <c r="I33" s="17" t="s">
        <v>82</v>
      </c>
      <c r="J33" s="17" t="s">
        <v>175</v>
      </c>
    </row>
    <row r="34" spans="1:10" x14ac:dyDescent="0.25">
      <c r="A34" s="11">
        <v>87</v>
      </c>
      <c r="B34" s="15">
        <v>88269740410</v>
      </c>
      <c r="C34" s="12">
        <v>990</v>
      </c>
      <c r="D34" s="13" t="s">
        <v>107</v>
      </c>
      <c r="E34" s="13" t="s">
        <v>108</v>
      </c>
      <c r="F34" s="13" t="s">
        <v>28</v>
      </c>
      <c r="G34" s="14">
        <v>3119904</v>
      </c>
      <c r="H34" s="13" t="s">
        <v>107</v>
      </c>
      <c r="I34" s="17" t="s">
        <v>82</v>
      </c>
      <c r="J34" s="17" t="s">
        <v>175</v>
      </c>
    </row>
    <row r="35" spans="1:10" x14ac:dyDescent="0.25">
      <c r="A35" s="11">
        <v>88</v>
      </c>
      <c r="B35" s="15">
        <v>45589739612</v>
      </c>
      <c r="C35" s="12">
        <v>1003</v>
      </c>
      <c r="D35" s="13" t="s">
        <v>109</v>
      </c>
      <c r="E35" s="13" t="s">
        <v>110</v>
      </c>
      <c r="F35" s="13" t="s">
        <v>24</v>
      </c>
      <c r="G35" s="14">
        <v>3014207</v>
      </c>
      <c r="H35" s="13" t="s">
        <v>109</v>
      </c>
      <c r="I35" s="17" t="s">
        <v>82</v>
      </c>
      <c r="J35" s="17" t="s">
        <v>175</v>
      </c>
    </row>
    <row r="36" spans="1:10" x14ac:dyDescent="0.25">
      <c r="A36" s="11">
        <v>89</v>
      </c>
      <c r="B36" s="15">
        <v>11298572202</v>
      </c>
      <c r="C36" s="12">
        <v>1011</v>
      </c>
      <c r="D36" s="13" t="s">
        <v>111</v>
      </c>
      <c r="E36" s="13" t="s">
        <v>112</v>
      </c>
      <c r="F36" s="13" t="s">
        <v>9</v>
      </c>
      <c r="G36" s="14">
        <v>207349</v>
      </c>
      <c r="H36" s="13" t="s">
        <v>111</v>
      </c>
      <c r="I36" s="17" t="s">
        <v>82</v>
      </c>
      <c r="J36" s="17" t="s">
        <v>175</v>
      </c>
    </row>
    <row r="37" spans="1:10" x14ac:dyDescent="0.25">
      <c r="A37" s="11">
        <v>90</v>
      </c>
      <c r="B37" s="15">
        <v>5703458858</v>
      </c>
      <c r="C37" s="12">
        <v>47908</v>
      </c>
      <c r="D37" s="13" t="s">
        <v>113</v>
      </c>
      <c r="E37" s="13" t="s">
        <v>114</v>
      </c>
      <c r="F37" s="13" t="s">
        <v>27</v>
      </c>
      <c r="G37" s="14">
        <v>4016408</v>
      </c>
      <c r="H37" s="13" t="s">
        <v>113</v>
      </c>
      <c r="I37" s="17" t="s">
        <v>82</v>
      </c>
      <c r="J37" s="17" t="s">
        <v>175</v>
      </c>
    </row>
    <row r="38" spans="1:10" x14ac:dyDescent="0.25">
      <c r="A38" s="11">
        <v>91</v>
      </c>
      <c r="B38" s="15">
        <v>28048960411</v>
      </c>
      <c r="C38" s="12">
        <v>1020</v>
      </c>
      <c r="D38" s="13" t="s">
        <v>115</v>
      </c>
      <c r="E38" s="13" t="s">
        <v>116</v>
      </c>
      <c r="F38" s="13" t="s">
        <v>8</v>
      </c>
      <c r="G38" s="14">
        <v>3205258</v>
      </c>
      <c r="H38" s="13" t="s">
        <v>115</v>
      </c>
      <c r="I38" s="17" t="s">
        <v>82</v>
      </c>
      <c r="J38" s="17" t="s">
        <v>175</v>
      </c>
    </row>
    <row r="39" spans="1:10" x14ac:dyDescent="0.25">
      <c r="A39" s="11">
        <v>92</v>
      </c>
      <c r="B39" s="15">
        <v>4200585015</v>
      </c>
      <c r="C39" s="12">
        <v>1038</v>
      </c>
      <c r="D39" s="13" t="s">
        <v>117</v>
      </c>
      <c r="E39" s="13" t="s">
        <v>118</v>
      </c>
      <c r="F39" s="13" t="s">
        <v>8</v>
      </c>
      <c r="G39" s="14">
        <v>3270564</v>
      </c>
      <c r="H39" s="13" t="s">
        <v>117</v>
      </c>
      <c r="I39" s="17" t="s">
        <v>82</v>
      </c>
      <c r="J39" s="17" t="s">
        <v>175</v>
      </c>
    </row>
    <row r="40" spans="1:10" x14ac:dyDescent="0.25">
      <c r="A40" s="11">
        <v>93</v>
      </c>
      <c r="B40" s="15">
        <v>47076735780</v>
      </c>
      <c r="C40" s="12">
        <v>43907</v>
      </c>
      <c r="D40" s="13" t="s">
        <v>119</v>
      </c>
      <c r="E40" s="13" t="s">
        <v>120</v>
      </c>
      <c r="F40" s="13" t="s">
        <v>18</v>
      </c>
      <c r="G40" s="14">
        <v>2298651</v>
      </c>
      <c r="H40" s="13" t="s">
        <v>119</v>
      </c>
      <c r="I40" s="17" t="s">
        <v>82</v>
      </c>
      <c r="J40" s="17" t="s">
        <v>175</v>
      </c>
    </row>
    <row r="41" spans="1:10" x14ac:dyDescent="0.25">
      <c r="A41" s="11">
        <v>94</v>
      </c>
      <c r="B41" s="15">
        <v>75800149192</v>
      </c>
      <c r="C41" s="12">
        <v>49384</v>
      </c>
      <c r="D41" s="13" t="s">
        <v>121</v>
      </c>
      <c r="E41" s="13" t="s">
        <v>122</v>
      </c>
      <c r="F41" s="13" t="s">
        <v>19</v>
      </c>
      <c r="G41" s="14">
        <v>4449274</v>
      </c>
      <c r="H41" s="13" t="s">
        <v>121</v>
      </c>
      <c r="I41" s="17" t="s">
        <v>82</v>
      </c>
      <c r="J41" s="17" t="s">
        <v>175</v>
      </c>
    </row>
    <row r="42" spans="1:10" x14ac:dyDescent="0.25">
      <c r="A42" s="11">
        <v>95</v>
      </c>
      <c r="B42" s="15">
        <v>78027759648</v>
      </c>
      <c r="C42" s="20">
        <v>22242</v>
      </c>
      <c r="D42" s="4" t="s">
        <v>123</v>
      </c>
      <c r="E42" s="4" t="s">
        <v>124</v>
      </c>
      <c r="F42" s="4" t="s">
        <v>8</v>
      </c>
      <c r="G42" s="19">
        <v>1426672</v>
      </c>
      <c r="H42" s="4" t="s">
        <v>123</v>
      </c>
      <c r="I42" s="17" t="s">
        <v>82</v>
      </c>
      <c r="J42" s="17" t="s">
        <v>175</v>
      </c>
    </row>
    <row r="43" spans="1:10" x14ac:dyDescent="0.25">
      <c r="A43" s="11">
        <v>96</v>
      </c>
      <c r="B43" s="15">
        <v>24929691978</v>
      </c>
      <c r="C43" s="12">
        <v>932</v>
      </c>
      <c r="D43" s="13" t="s">
        <v>125</v>
      </c>
      <c r="E43" s="13" t="s">
        <v>126</v>
      </c>
      <c r="F43" s="13" t="s">
        <v>13</v>
      </c>
      <c r="G43" s="14">
        <v>3125483</v>
      </c>
      <c r="H43" s="13" t="s">
        <v>125</v>
      </c>
      <c r="I43" s="17" t="s">
        <v>82</v>
      </c>
      <c r="J43" s="17" t="s">
        <v>175</v>
      </c>
    </row>
    <row r="44" spans="1:10" x14ac:dyDescent="0.25">
      <c r="A44" s="11">
        <v>97</v>
      </c>
      <c r="B44" s="15">
        <v>37280079200</v>
      </c>
      <c r="C44" s="12">
        <v>23593</v>
      </c>
      <c r="D44" s="13" t="s">
        <v>127</v>
      </c>
      <c r="E44" s="13" t="s">
        <v>128</v>
      </c>
      <c r="F44" s="13" t="s">
        <v>129</v>
      </c>
      <c r="G44" s="14">
        <v>3201678</v>
      </c>
      <c r="H44" s="13" t="s">
        <v>127</v>
      </c>
      <c r="I44" s="17" t="s">
        <v>82</v>
      </c>
      <c r="J44" s="17" t="s">
        <v>175</v>
      </c>
    </row>
    <row r="45" spans="1:10" x14ac:dyDescent="0.25">
      <c r="A45" s="11">
        <v>98</v>
      </c>
      <c r="B45" s="15">
        <v>28251263363</v>
      </c>
      <c r="C45" s="12">
        <v>1046</v>
      </c>
      <c r="D45" s="13" t="s">
        <v>130</v>
      </c>
      <c r="E45" s="13" t="s">
        <v>131</v>
      </c>
      <c r="F45" s="13" t="s">
        <v>8</v>
      </c>
      <c r="G45" s="14">
        <v>3213862</v>
      </c>
      <c r="H45" s="13" t="s">
        <v>130</v>
      </c>
      <c r="I45" s="17" t="s">
        <v>42</v>
      </c>
      <c r="J45" s="17" t="s">
        <v>176</v>
      </c>
    </row>
    <row r="46" spans="1:10" x14ac:dyDescent="0.25">
      <c r="A46" s="11">
        <v>99</v>
      </c>
      <c r="B46" s="15">
        <v>8647229584</v>
      </c>
      <c r="C46" s="12">
        <v>22339</v>
      </c>
      <c r="D46" s="13" t="s">
        <v>132</v>
      </c>
      <c r="E46" s="13" t="s">
        <v>133</v>
      </c>
      <c r="F46" s="13" t="s">
        <v>8</v>
      </c>
      <c r="G46" s="14">
        <v>1250795</v>
      </c>
      <c r="H46" s="13" t="s">
        <v>132</v>
      </c>
      <c r="I46" s="17" t="s">
        <v>42</v>
      </c>
      <c r="J46" s="17" t="s">
        <v>177</v>
      </c>
    </row>
    <row r="47" spans="1:10" x14ac:dyDescent="0.25">
      <c r="A47" s="11">
        <v>100</v>
      </c>
      <c r="B47" s="15">
        <v>12091168733</v>
      </c>
      <c r="C47" s="12">
        <v>23585</v>
      </c>
      <c r="D47" s="13" t="s">
        <v>134</v>
      </c>
      <c r="E47" s="13" t="s">
        <v>135</v>
      </c>
      <c r="F47" s="13" t="s">
        <v>8</v>
      </c>
      <c r="G47" s="14">
        <v>1494449</v>
      </c>
      <c r="H47" s="13" t="s">
        <v>134</v>
      </c>
      <c r="I47" s="17" t="s">
        <v>42</v>
      </c>
    </row>
    <row r="48" spans="1:10" x14ac:dyDescent="0.25">
      <c r="A48" s="11">
        <v>101</v>
      </c>
      <c r="B48" s="15">
        <v>10852199405</v>
      </c>
      <c r="C48" s="12">
        <v>25878</v>
      </c>
      <c r="D48" s="13" t="s">
        <v>136</v>
      </c>
      <c r="E48" s="13" t="s">
        <v>131</v>
      </c>
      <c r="F48" s="13" t="s">
        <v>8</v>
      </c>
      <c r="G48" s="14">
        <v>3205479</v>
      </c>
      <c r="H48" s="13" t="s">
        <v>136</v>
      </c>
      <c r="I48" s="17" t="s">
        <v>42</v>
      </c>
      <c r="J48" s="26" t="s">
        <v>178</v>
      </c>
    </row>
    <row r="49" spans="1:10" x14ac:dyDescent="0.25">
      <c r="A49" s="11">
        <v>102</v>
      </c>
      <c r="B49" s="15">
        <v>27103918402</v>
      </c>
      <c r="C49" s="12">
        <v>44926</v>
      </c>
      <c r="D49" s="13" t="s">
        <v>137</v>
      </c>
      <c r="E49" s="13" t="s">
        <v>138</v>
      </c>
      <c r="F49" s="13" t="s">
        <v>8</v>
      </c>
      <c r="G49" s="14">
        <v>2275341</v>
      </c>
      <c r="H49" s="13" t="s">
        <v>137</v>
      </c>
      <c r="I49" s="17" t="s">
        <v>42</v>
      </c>
      <c r="J49" s="26" t="s">
        <v>179</v>
      </c>
    </row>
    <row r="50" spans="1:10" ht="24" x14ac:dyDescent="0.25">
      <c r="A50" s="11">
        <v>103</v>
      </c>
      <c r="B50" s="15">
        <v>42850342757</v>
      </c>
      <c r="C50" s="12">
        <v>45189</v>
      </c>
      <c r="D50" s="13" t="s">
        <v>139</v>
      </c>
      <c r="E50" s="13" t="s">
        <v>140</v>
      </c>
      <c r="F50" s="13" t="s">
        <v>23</v>
      </c>
      <c r="G50" s="14">
        <v>2479184</v>
      </c>
      <c r="H50" s="13" t="s">
        <v>139</v>
      </c>
      <c r="I50" s="17" t="s">
        <v>42</v>
      </c>
      <c r="J50" s="26" t="s">
        <v>180</v>
      </c>
    </row>
  </sheetData>
  <sheetProtection algorithmName="SHA-512" hashValue="2+BVGbcHB5jAhcGGUQbi4EVDPEfwE82NRFq+5GdLQH+HXUH14w/1ADW9UBoNz5J6Yqvzlzl6UtjzYoeHfVTJHw==" saltValue="bN4+nsP9dnDyyecqZ3nPoA==" spinCount="100000" sheet="1" objects="1" scenarios="1" sort="0" autoFilter="0"/>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tint="-4.9989318521683403E-2"/>
  </sheetPr>
  <dimension ref="A1:A28"/>
  <sheetViews>
    <sheetView workbookViewId="0">
      <selection activeCell="A2" sqref="A2:G2"/>
    </sheetView>
  </sheetViews>
  <sheetFormatPr defaultRowHeight="15" x14ac:dyDescent="0.25"/>
  <cols>
    <col min="1" max="1" width="46.5703125" bestFit="1" customWidth="1"/>
  </cols>
  <sheetData>
    <row r="1" spans="1:1" x14ac:dyDescent="0.25">
      <c r="A1" t="s">
        <v>168</v>
      </c>
    </row>
    <row r="2" spans="1:1" x14ac:dyDescent="0.25">
      <c r="A2" t="s">
        <v>154</v>
      </c>
    </row>
    <row r="3" spans="1:1" x14ac:dyDescent="0.25">
      <c r="A3" s="1" t="s">
        <v>149</v>
      </c>
    </row>
    <row r="4" spans="1:1" x14ac:dyDescent="0.25">
      <c r="A4" t="s">
        <v>165</v>
      </c>
    </row>
    <row r="5" spans="1:1" x14ac:dyDescent="0.25">
      <c r="A5" t="s">
        <v>166</v>
      </c>
    </row>
    <row r="6" spans="1:1" x14ac:dyDescent="0.25">
      <c r="A6" s="1" t="s">
        <v>145</v>
      </c>
    </row>
    <row r="7" spans="1:1" x14ac:dyDescent="0.25">
      <c r="A7" t="s">
        <v>157</v>
      </c>
    </row>
    <row r="8" spans="1:1" x14ac:dyDescent="0.25">
      <c r="A8" t="s">
        <v>164</v>
      </c>
    </row>
    <row r="9" spans="1:1" x14ac:dyDescent="0.25">
      <c r="A9" t="s">
        <v>158</v>
      </c>
    </row>
    <row r="10" spans="1:1" x14ac:dyDescent="0.25">
      <c r="A10" t="s">
        <v>162</v>
      </c>
    </row>
    <row r="11" spans="1:1" x14ac:dyDescent="0.25">
      <c r="A11" s="1" t="s">
        <v>152</v>
      </c>
    </row>
    <row r="12" spans="1:1" x14ac:dyDescent="0.25">
      <c r="A12" s="1" t="s">
        <v>153</v>
      </c>
    </row>
    <row r="13" spans="1:1" x14ac:dyDescent="0.25">
      <c r="A13" s="1" t="s">
        <v>147</v>
      </c>
    </row>
    <row r="14" spans="1:1" x14ac:dyDescent="0.25">
      <c r="A14" s="1" t="s">
        <v>150</v>
      </c>
    </row>
    <row r="15" spans="1:1" x14ac:dyDescent="0.25">
      <c r="A15" s="1" t="s">
        <v>146</v>
      </c>
    </row>
    <row r="16" spans="1:1" x14ac:dyDescent="0.25">
      <c r="A16" t="s">
        <v>156</v>
      </c>
    </row>
    <row r="17" spans="1:1" x14ac:dyDescent="0.25">
      <c r="A17" t="s">
        <v>172</v>
      </c>
    </row>
    <row r="18" spans="1:1" x14ac:dyDescent="0.25">
      <c r="A18" s="1" t="s">
        <v>144</v>
      </c>
    </row>
    <row r="19" spans="1:1" x14ac:dyDescent="0.25">
      <c r="A19" t="s">
        <v>160</v>
      </c>
    </row>
    <row r="20" spans="1:1" x14ac:dyDescent="0.25">
      <c r="A20" s="1" t="s">
        <v>151</v>
      </c>
    </row>
    <row r="21" spans="1:1" x14ac:dyDescent="0.25">
      <c r="A21" t="s">
        <v>167</v>
      </c>
    </row>
    <row r="22" spans="1:1" x14ac:dyDescent="0.25">
      <c r="A22" t="s">
        <v>159</v>
      </c>
    </row>
    <row r="23" spans="1:1" x14ac:dyDescent="0.25">
      <c r="A23" s="1" t="s">
        <v>148</v>
      </c>
    </row>
    <row r="24" spans="1:1" x14ac:dyDescent="0.25">
      <c r="A24" t="s">
        <v>171</v>
      </c>
    </row>
    <row r="25" spans="1:1" x14ac:dyDescent="0.25">
      <c r="A25" t="s">
        <v>161</v>
      </c>
    </row>
    <row r="26" spans="1:1" x14ac:dyDescent="0.25">
      <c r="A26" t="s">
        <v>170</v>
      </c>
    </row>
    <row r="27" spans="1:1" x14ac:dyDescent="0.25">
      <c r="A27" t="s">
        <v>163</v>
      </c>
    </row>
    <row r="28" spans="1:1" x14ac:dyDescent="0.25">
      <c r="A28" t="s">
        <v>169</v>
      </c>
    </row>
  </sheetData>
  <sheetProtection algorithmName="SHA-512" hashValue="NZH98vpbg3/1jyVQS4/8UkM1FsGdDAwM6c+snfVOf/0p4FsENqSLUENqNLZW0sN1fCY31CJwllLn0fAxdptkqg==" saltValue="+mLbZ0p9Acik7aXSOfjV9A==" spinCount="100000" sheet="1" objects="1" scenarios="1"/>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7</vt:i4>
      </vt:variant>
      <vt:variant>
        <vt:lpstr>Imenovani rasponi</vt:lpstr>
      </vt:variant>
      <vt:variant>
        <vt:i4>1</vt:i4>
      </vt:variant>
    </vt:vector>
  </HeadingPairs>
  <TitlesOfParts>
    <vt:vector size="8" baseType="lpstr">
      <vt:lpstr>1. OSNOVNI PODACI</vt:lpstr>
      <vt:lpstr>2. IZVRŠENJE PLANA PROGRAMA</vt:lpstr>
      <vt:lpstr>3.A PRORAČUNSKI PLAN-prihodi</vt:lpstr>
      <vt:lpstr>3.B PRORAČUNSKI PLAN-rashodi</vt:lpstr>
      <vt:lpstr>Kontni plan</vt:lpstr>
      <vt:lpstr>Registar proračunskih korisnika</vt:lpstr>
      <vt:lpstr>Programske djelatnosti</vt:lpstr>
      <vt:lpstr>Djelatnosti</vt:lpstr>
    </vt:vector>
  </TitlesOfParts>
  <Company>Ministarstvo Kulture RH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Krešimir Račić</dc:creator>
  <cp:lastModifiedBy>Racunovodstvo</cp:lastModifiedBy>
  <cp:lastPrinted>2018-07-26T09:41:26Z</cp:lastPrinted>
  <dcterms:created xsi:type="dcterms:W3CDTF">2015-03-06T11:16:18Z</dcterms:created>
  <dcterms:modified xsi:type="dcterms:W3CDTF">2024-03-20T13:54:03Z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