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Z:\RAČUNOVODKINJA\programska 2025\PROGRAMI ZA 2025 + TBL.PLAN PRIHODA I RASHODA\"/>
    </mc:Choice>
  </mc:AlternateContent>
  <xr:revisionPtr revIDLastSave="0" documentId="13_ncr:1_{8B36412B-ABC3-4974-AD98-2CF2611E19C3}" xr6:coauthVersionLast="45" xr6:coauthVersionMax="45" xr10:uidLastSave="{00000000-0000-0000-0000-000000000000}"/>
  <bookViews>
    <workbookView xWindow="-120" yWindow="-120" windowWidth="29040" windowHeight="15720" tabRatio="822" activeTab="1" xr2:uid="{00000000-000D-0000-FFFF-FFFF00000000}"/>
  </bookViews>
  <sheets>
    <sheet name="1. OSNOVNI PODACI" sheetId="7" r:id="rId1"/>
    <sheet name="2. PLAN PROGRAMA" sheetId="3" r:id="rId2"/>
    <sheet name="3.A PRORAČUNSKI PLAN-prihodi" sheetId="11" r:id="rId3"/>
    <sheet name="3.B PRORAČUNSKI PLAN-rashodi" sheetId="8" r:id="rId4"/>
    <sheet name="Kontni plan" sheetId="9" r:id="rId5"/>
    <sheet name="Registar proračunskih korisnika" sheetId="6" r:id="rId6"/>
    <sheet name="Programske djelatnosti" sheetId="5" r:id="rId7"/>
  </sheets>
  <definedNames>
    <definedName name="_xlnm._FilterDatabase" localSheetId="4" hidden="1">'Kontni plan'!$A$1:$C$2816</definedName>
    <definedName name="_Toc125454354" localSheetId="1">'2. PLAN PROGRAMA'!#REF!</definedName>
    <definedName name="_Toc339887787" localSheetId="1">'2. PLAN PROGRAMA'!#REF!</definedName>
    <definedName name="Djelatnosti">'Programske djelatnosti'!$A$1:$A$11</definedName>
    <definedName name="_xlnm.Print_Titles" localSheetId="1">'2. PLAN PROGRAMA'!$4:$4</definedName>
  </definedNames>
  <calcPr calcId="18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G3" i="3" l="1"/>
  <c r="H3" i="3" l="1"/>
  <c r="F38" i="7"/>
  <c r="D16" i="7"/>
  <c r="B5" i="8" l="1"/>
  <c r="D19" i="7"/>
  <c r="I3" i="8" l="1"/>
  <c r="I3" i="11" l="1"/>
  <c r="I23" i="11"/>
  <c r="B23" i="11"/>
  <c r="I22" i="11"/>
  <c r="B22" i="11"/>
  <c r="I21" i="11"/>
  <c r="B21" i="11"/>
  <c r="I20" i="11"/>
  <c r="B20" i="11"/>
  <c r="I46" i="8"/>
  <c r="B46" i="8"/>
  <c r="I45" i="8"/>
  <c r="B45" i="8"/>
  <c r="I19" i="11" l="1"/>
  <c r="B19" i="11"/>
  <c r="I18" i="11"/>
  <c r="B18" i="11"/>
  <c r="I17" i="11"/>
  <c r="B17" i="11"/>
  <c r="I16" i="11"/>
  <c r="B16" i="11"/>
  <c r="I15" i="11"/>
  <c r="B15" i="11"/>
  <c r="I14" i="11"/>
  <c r="B14" i="11"/>
  <c r="I13" i="11"/>
  <c r="B13" i="11"/>
  <c r="I12" i="11"/>
  <c r="B12" i="11"/>
  <c r="I11" i="11"/>
  <c r="B11" i="11"/>
  <c r="I10" i="11"/>
  <c r="B10" i="11"/>
  <c r="I9" i="11"/>
  <c r="B9" i="11"/>
  <c r="I8" i="11"/>
  <c r="B8" i="11"/>
  <c r="I7" i="11"/>
  <c r="B7" i="11"/>
  <c r="I6" i="11"/>
  <c r="B6" i="11"/>
  <c r="I5" i="11"/>
  <c r="B5" i="11"/>
  <c r="H4" i="11"/>
  <c r="G4" i="11"/>
  <c r="F4" i="11"/>
  <c r="E4" i="11"/>
  <c r="D4" i="11"/>
  <c r="C4" i="11"/>
  <c r="B6" i="8"/>
  <c r="B7" i="8"/>
  <c r="B8" i="8"/>
  <c r="B9" i="8"/>
  <c r="B10" i="8"/>
  <c r="B11" i="8"/>
  <c r="B12" i="8"/>
  <c r="B13" i="8"/>
  <c r="B14" i="8"/>
  <c r="B15" i="8"/>
  <c r="B16" i="8"/>
  <c r="B17" i="8"/>
  <c r="B18" i="8"/>
  <c r="B19" i="8"/>
  <c r="B20" i="8"/>
  <c r="B21" i="8"/>
  <c r="B22" i="8"/>
  <c r="B23" i="8"/>
  <c r="B24" i="8"/>
  <c r="B25" i="8"/>
  <c r="B26" i="8"/>
  <c r="B27" i="8"/>
  <c r="B28" i="8"/>
  <c r="B29" i="8"/>
  <c r="B30" i="8"/>
  <c r="B31" i="8"/>
  <c r="B32" i="8"/>
  <c r="B33" i="8"/>
  <c r="B34" i="8"/>
  <c r="B35" i="8"/>
  <c r="B36" i="8"/>
  <c r="B37" i="8"/>
  <c r="B38" i="8"/>
  <c r="B39" i="8"/>
  <c r="B40" i="8"/>
  <c r="B41" i="8"/>
  <c r="B42" i="8"/>
  <c r="B43" i="8"/>
  <c r="B44" i="8"/>
  <c r="I34" i="8"/>
  <c r="I35" i="8"/>
  <c r="I36" i="8"/>
  <c r="I37" i="8"/>
  <c r="I38" i="8"/>
  <c r="I39" i="8"/>
  <c r="I40" i="8"/>
  <c r="I41" i="8"/>
  <c r="I42" i="8"/>
  <c r="I43" i="8"/>
  <c r="I44" i="8"/>
  <c r="I29" i="8"/>
  <c r="I30" i="8"/>
  <c r="I31" i="8"/>
  <c r="I32" i="8"/>
  <c r="I33" i="8"/>
  <c r="I20" i="8"/>
  <c r="I21" i="8"/>
  <c r="I22" i="8"/>
  <c r="I23" i="8"/>
  <c r="I24" i="8"/>
  <c r="I25" i="8"/>
  <c r="I26" i="8"/>
  <c r="I27" i="8"/>
  <c r="I28" i="8"/>
  <c r="I7" i="8"/>
  <c r="I8" i="8"/>
  <c r="I9" i="8"/>
  <c r="I10" i="8"/>
  <c r="I11" i="8"/>
  <c r="I12" i="8"/>
  <c r="I13" i="8"/>
  <c r="I14" i="8"/>
  <c r="I15" i="8"/>
  <c r="I16" i="8"/>
  <c r="I17" i="8"/>
  <c r="I18" i="8"/>
  <c r="I19" i="8"/>
  <c r="I6" i="8"/>
  <c r="I5" i="8"/>
  <c r="D4" i="8"/>
  <c r="E4" i="8"/>
  <c r="F4" i="8"/>
  <c r="G4" i="8"/>
  <c r="H4" i="8"/>
  <c r="C4" i="8"/>
  <c r="I4" i="11" l="1"/>
  <c r="A4" i="11" s="1"/>
  <c r="I4" i="8"/>
  <c r="A4" i="8" s="1"/>
  <c r="D21" i="7" l="1"/>
  <c r="D18" i="7"/>
  <c r="D17" i="7"/>
  <c r="D20" i="7"/>
  <c r="C3" i="8" l="1"/>
  <c r="A3" i="8" s="1"/>
  <c r="C3" i="11"/>
  <c r="A3" i="11" s="1"/>
</calcChain>
</file>

<file path=xl/sharedStrings.xml><?xml version="1.0" encoding="utf-8"?>
<sst xmlns="http://schemas.openxmlformats.org/spreadsheetml/2006/main" count="1096" uniqueCount="572">
  <si>
    <t>NAZIV PROGRAMA</t>
  </si>
  <si>
    <t>OIB</t>
  </si>
  <si>
    <t>R.
BR.</t>
  </si>
  <si>
    <t>RKP</t>
  </si>
  <si>
    <t>NAZIV PRORAČUNSKOGA KORISNIKA</t>
  </si>
  <si>
    <t>ADRESA 
PRORAČUNSKOGA KORISNIKA</t>
  </si>
  <si>
    <t>POŠTANSKI BROJ I NAZIV
GRADA/OPĆINE</t>
  </si>
  <si>
    <t>MATIČNI BROJ</t>
  </si>
  <si>
    <t>10000 ZAGREB</t>
  </si>
  <si>
    <t>49245 GORNJA STUBICA</t>
  </si>
  <si>
    <t>44000 SISAK</t>
  </si>
  <si>
    <t>47000 KARLOVAC</t>
  </si>
  <si>
    <t>42000 VARAŽDIN</t>
  </si>
  <si>
    <t>42253 BEDNJA</t>
  </si>
  <si>
    <t>AUGUSTA CESARCA 1</t>
  </si>
  <si>
    <t>43000 BJELOVAR</t>
  </si>
  <si>
    <t>VLADIMIRA NAZORA 3</t>
  </si>
  <si>
    <t>51000 RIJEKA</t>
  </si>
  <si>
    <t>51410 OPATIJA</t>
  </si>
  <si>
    <t>51550 MALI LOŠINJ</t>
  </si>
  <si>
    <t>53000 GOSPIĆ</t>
  </si>
  <si>
    <t>33000 VIROVITICA</t>
  </si>
  <si>
    <t>35000 SLAVONSKI BROD</t>
  </si>
  <si>
    <t>23000 ZADAR</t>
  </si>
  <si>
    <t>31000 OSIJEK</t>
  </si>
  <si>
    <t>TRG BANA JOSIPA JELAČIĆA 24</t>
  </si>
  <si>
    <t>22000 ŠIBENIK</t>
  </si>
  <si>
    <t>32000 VUKOVAR</t>
  </si>
  <si>
    <t>21000 SPLIT</t>
  </si>
  <si>
    <t>52000 PAZIN</t>
  </si>
  <si>
    <t>52100 PULA</t>
  </si>
  <si>
    <t>20000 DUBROVNIK</t>
  </si>
  <si>
    <t>ADRESA:</t>
  </si>
  <si>
    <t>POŠTANSKI BROJ:</t>
  </si>
  <si>
    <t>MATIČNI BROJ:</t>
  </si>
  <si>
    <t>telefon / mobitel:</t>
  </si>
  <si>
    <t>ime i prezime:</t>
  </si>
  <si>
    <t>e-mail:</t>
  </si>
  <si>
    <t>USTANOVE MK</t>
  </si>
  <si>
    <t>AGENCIJA ZA ELEKTRONIČKE MEDIJE</t>
  </si>
  <si>
    <t>JAGIĆEVA 31</t>
  </si>
  <si>
    <t>02307014</t>
  </si>
  <si>
    <t>OSTALE USTANOVE</t>
  </si>
  <si>
    <t>DRŽAVNI ARHIV U BJELOVARU</t>
  </si>
  <si>
    <t>TRG EUGENA KVATERNIKA 6</t>
  </si>
  <si>
    <t>ARHIVI</t>
  </si>
  <si>
    <t>DRŽAVNI ARHIV U DUBROVNIKU</t>
  </si>
  <si>
    <t>SV.DOMINIKA 1</t>
  </si>
  <si>
    <t>DRŽAVNI ARHIV U GOSPIĆU</t>
  </si>
  <si>
    <t>KANIŠKA 17</t>
  </si>
  <si>
    <t>DRŽAVNI ARHIV U KARLOVCU</t>
  </si>
  <si>
    <t>LJ.ŠESTIĆA 5</t>
  </si>
  <si>
    <t>DRŽAVNI ARHIV U OSIJEKU</t>
  </si>
  <si>
    <t>KAMILA FIRINGERA 1</t>
  </si>
  <si>
    <t>DRŽAVNI ARHIV U PAZINU</t>
  </si>
  <si>
    <t>DRŽAVNI ARHIV U RIJECI</t>
  </si>
  <si>
    <t>PARK N. HOSTA 2</t>
  </si>
  <si>
    <t>DRŽAVNI ARHIV U SISKU</t>
  </si>
  <si>
    <t>FRANKOPANSKA 21</t>
  </si>
  <si>
    <t>DRŽAVNI ARHIV U SLAVONSKOM BRODU</t>
  </si>
  <si>
    <t>DRŽAVNI ARHIV U SPLITU</t>
  </si>
  <si>
    <t>GLAGOLJAŠKA 18</t>
  </si>
  <si>
    <t>DRŽAVNI ARHIV U ŠIBENIKU</t>
  </si>
  <si>
    <t>VELIMIRA ŠKORPIKA 5</t>
  </si>
  <si>
    <t>DRŽAVNI ARHIV U VARAŽDINU</t>
  </si>
  <si>
    <t>TRSTENJAKOVA 7</t>
  </si>
  <si>
    <t xml:space="preserve">DRŽAVNI ARHIV U VIROVITICI </t>
  </si>
  <si>
    <t xml:space="preserve">DRŽAVNI ARHIV U VUKOVARU </t>
  </si>
  <si>
    <t>ŽUPANIJSKA 66</t>
  </si>
  <si>
    <t>DRŽAVNI ARHIV U ZADRU</t>
  </si>
  <si>
    <t>R.BOŠKOVIĆA BB.</t>
  </si>
  <si>
    <t>DRŽAVNI ARHIV U ZAGREBU</t>
  </si>
  <si>
    <t>OPATIČKA 29</t>
  </si>
  <si>
    <t>HRVATSKI DRŽAVNI ARHIV</t>
  </si>
  <si>
    <t>MARULIĆEV TRG 2</t>
  </si>
  <si>
    <t xml:space="preserve">DRŽAVNI ARHIV ZA MEĐIMURJE </t>
  </si>
  <si>
    <t>ŠTRIGOVA 102</t>
  </si>
  <si>
    <t xml:space="preserve">40312 ŠTRIGOVA </t>
  </si>
  <si>
    <t>HRVATSKI MEMORIJALNO-DOKUMENTACIJSKI CENTAR DOMOVINSKOGA RATA</t>
  </si>
  <si>
    <t>MARULIĆEV TRG 21</t>
  </si>
  <si>
    <t>ARHEOLOŠKI MUZEJ ISTRE</t>
  </si>
  <si>
    <t>CARRARINA 3</t>
  </si>
  <si>
    <t>MUZEJI</t>
  </si>
  <si>
    <t>ARHEOLOŠKI MUZEJ NARONA</t>
  </si>
  <si>
    <t>NARONSKI TRG 6</t>
  </si>
  <si>
    <t>20352 VID</t>
  </si>
  <si>
    <t>ARHEOLOŠKI MUZEJ OSIJEK</t>
  </si>
  <si>
    <t>TRG SV. TROJSTVA 2</t>
  </si>
  <si>
    <t>ARHEOLOŠKI MUZEJ U SPLITU</t>
  </si>
  <si>
    <t>ZRINSKO-FRANKOPANSKA 25</t>
  </si>
  <si>
    <t>ARHEOLOŠKI MUZEJ ZADAR</t>
  </si>
  <si>
    <t>TRG OPATICE ČIKE 1</t>
  </si>
  <si>
    <t xml:space="preserve">23000 ZADAR </t>
  </si>
  <si>
    <t xml:space="preserve">MUZEJI IVANA MEŠTROVIĆA </t>
  </si>
  <si>
    <t>ŠETALIŠTE IVANA MEŠTROVIĆA 46</t>
  </si>
  <si>
    <t>HRVATSKI MUZEJ NAIVNE UMJETNOSTI</t>
  </si>
  <si>
    <t>SV.ĆIRILA I METODA 3</t>
  </si>
  <si>
    <t>HRVATSKI POVIJESNI MUZEJ</t>
  </si>
  <si>
    <t>MATOŠEVA 9</t>
  </si>
  <si>
    <t>HRVATSKI ŠPORTSKI MUZEJ</t>
  </si>
  <si>
    <t>PRAŠKA 2</t>
  </si>
  <si>
    <t xml:space="preserve">ZBIRKA UMJETNINA ANTE I WILTRUDE TOPIĆ MIMARA </t>
  </si>
  <si>
    <t>ROOSEVELTOV TRG 5</t>
  </si>
  <si>
    <t>MODERNA GALERIJA</t>
  </si>
  <si>
    <t>A. HEBRANGA 1</t>
  </si>
  <si>
    <t>MUZEJ ANTIČKOG STAKLA ZADAR</t>
  </si>
  <si>
    <t>POLJANA ZEMALJSKOG ODBORA 1</t>
  </si>
  <si>
    <t>MUZEJ HRVATSKIH ARHEOLOŠKIH SPOMENIKA SPLIT</t>
  </si>
  <si>
    <t>GUNJAČA bb.</t>
  </si>
  <si>
    <t>MUZEJ SLAVONIJE OSIJEK</t>
  </si>
  <si>
    <t>TRG SVETOG TROJSTVA 6</t>
  </si>
  <si>
    <t>MUZEJ HRVATSKOG ZAGORJA</t>
  </si>
  <si>
    <t>SAMCI 64</t>
  </si>
  <si>
    <t>MUZEJ VUČEDOLSKE KULTURE</t>
  </si>
  <si>
    <t>ARHEOLOŠKI LOKALITET VUČEDOL</t>
  </si>
  <si>
    <t>MUZEJSKI DOKUMENTACIJSKI CENTAR</t>
  </si>
  <si>
    <t>ILICA 4</t>
  </si>
  <si>
    <t>TIFLOLOŠKI MUZEJ</t>
  </si>
  <si>
    <t>AUGUSTA ŠENOE 34</t>
  </si>
  <si>
    <t>HRVATSKI MUZEJ TURIZMA</t>
  </si>
  <si>
    <t>PARK ANGIOLINA 1</t>
  </si>
  <si>
    <t>MUZEJ APOKSIOMENA</t>
  </si>
  <si>
    <t>RIVA LOŠINJSKIH KAPETANA 13</t>
  </si>
  <si>
    <t>GALERIJA KLOVIĆEVI DVORI</t>
  </si>
  <si>
    <t>JEZUITSKI TRG 4</t>
  </si>
  <si>
    <t>DVOR TRAKOŠČAN</t>
  </si>
  <si>
    <t>TRAKOŠČAN 1</t>
  </si>
  <si>
    <t>SPOMEN PODRUČJE JASENOVAC</t>
  </si>
  <si>
    <t>BRAĆE RADIĆA 146</t>
  </si>
  <si>
    <t>44323 JASENOVAC</t>
  </si>
  <si>
    <t>ANSAMBL LADO</t>
  </si>
  <si>
    <t>TRG MARŠALA TITA 6A</t>
  </si>
  <si>
    <t>HRVATSKI RESTAURATORSKI ZAVOD</t>
  </si>
  <si>
    <t>NIKE GRŠKOVIĆA 23</t>
  </si>
  <si>
    <t>HRVATSKA KNJIŽNICA ZA SLIJEPE</t>
  </si>
  <si>
    <t>DRAŠKOVIĆEVA 80/1</t>
  </si>
  <si>
    <t>HRVATSKO NARODNO KAZALIŠTE</t>
  </si>
  <si>
    <t>HRVATSKI AUDIOVIZUALNI CENTAR</t>
  </si>
  <si>
    <t>NOVA VES 18</t>
  </si>
  <si>
    <t>MEĐUNARODNI CENTAR ZA PODVODNU ARHEOLOGIJU</t>
  </si>
  <si>
    <t>BOŽIDARA PETRANOVIĆA 1</t>
  </si>
  <si>
    <t>PLAN PROGRAMSKIH AKTIVNOSTI USTANOVA</t>
  </si>
  <si>
    <t>RKP:</t>
  </si>
  <si>
    <t>Muzejska djelatnost</t>
  </si>
  <si>
    <t>Glazbene i glazbeno-scenske umjetnosti</t>
  </si>
  <si>
    <t>Kulturno - umjetnički amaterizam</t>
  </si>
  <si>
    <t>Književno stvaralaštvo</t>
  </si>
  <si>
    <t>Potpora knjizi</t>
  </si>
  <si>
    <t>Časopisi</t>
  </si>
  <si>
    <t>Knjižnična djelatnost</t>
  </si>
  <si>
    <t>Otkup knjiga</t>
  </si>
  <si>
    <t>Književne manifestacije</t>
  </si>
  <si>
    <t>Književni programi knjižara</t>
  </si>
  <si>
    <t>Arhivska djelatnost</t>
  </si>
  <si>
    <t>A565028</t>
  </si>
  <si>
    <t>Međunarodna kulturna suradnja</t>
  </si>
  <si>
    <t>Informatizacija</t>
  </si>
  <si>
    <t>Investicijska potpora</t>
  </si>
  <si>
    <t>Pokretna kulturna dobra</t>
  </si>
  <si>
    <t>Nepokretna kulturna dobra</t>
  </si>
  <si>
    <t>Vizualne umjetnosti</t>
  </si>
  <si>
    <t>Inovativne umjetničke i kulturne prakse</t>
  </si>
  <si>
    <t>Digitalizacija arhivske, knjižnične i muzejske građe</t>
  </si>
  <si>
    <t>Dramska umjetnost</t>
  </si>
  <si>
    <t>Poduzetništvo u kulturi</t>
  </si>
  <si>
    <t>Arheološka baština</t>
  </si>
  <si>
    <t>Zaštite i očuvanja nematerijalnih kulturnih dobara</t>
  </si>
  <si>
    <t>Ruksak (pun) kulture</t>
  </si>
  <si>
    <t>Razvoj publike u kulturi</t>
  </si>
  <si>
    <t>Monografije u kulturi i umjetnosti</t>
  </si>
  <si>
    <t>AKTIVNOST</t>
  </si>
  <si>
    <t>A908002</t>
  </si>
  <si>
    <t>A780001</t>
  </si>
  <si>
    <t>A836002</t>
  </si>
  <si>
    <t>A834001</t>
  </si>
  <si>
    <t>A832002</t>
  </si>
  <si>
    <t>A785009</t>
  </si>
  <si>
    <t>A843002</t>
  </si>
  <si>
    <t>USTANOVA:</t>
  </si>
  <si>
    <t>PRORAČUNSKA AKTIVNOST:</t>
  </si>
  <si>
    <t>OIB USTANOVE:</t>
  </si>
  <si>
    <r>
      <t xml:space="preserve">PROGRAMSKA DJELATNOST
</t>
    </r>
    <r>
      <rPr>
        <b/>
        <sz val="8"/>
        <color indexed="8"/>
        <rFont val="Arial"/>
        <family val="2"/>
        <charset val="238"/>
      </rPr>
      <t>(odabrati s padajućeg izbornika)</t>
    </r>
  </si>
  <si>
    <t>Klasa</t>
  </si>
  <si>
    <t>Konto</t>
  </si>
  <si>
    <t>Naziv konta</t>
  </si>
  <si>
    <t>O</t>
  </si>
  <si>
    <t>Zemljište</t>
  </si>
  <si>
    <t>Rudna bogatstva</t>
  </si>
  <si>
    <t>Ostala prirodna materijalna imovina</t>
  </si>
  <si>
    <t>Patenti</t>
  </si>
  <si>
    <t>Koncesije</t>
  </si>
  <si>
    <t>Licence</t>
  </si>
  <si>
    <t>Ostala prava</t>
  </si>
  <si>
    <t>Goodwill</t>
  </si>
  <si>
    <t>Ostala nematerijalna imovina</t>
  </si>
  <si>
    <t>Stambeni objekti</t>
  </si>
  <si>
    <t>Poslovni objekti</t>
  </si>
  <si>
    <t>Ceste, željeznice i ostali prometni objekti</t>
  </si>
  <si>
    <t>Ostali građevinski objekti</t>
  </si>
  <si>
    <t>Uredska oprema i namještaj</t>
  </si>
  <si>
    <t>Komunikacijska oprema</t>
  </si>
  <si>
    <t>Oprema za održavanje i zaštitu</t>
  </si>
  <si>
    <t>Medicinska i laboratorijska oprema</t>
  </si>
  <si>
    <t>Instrumenti, uređaji i strojevi</t>
  </si>
  <si>
    <t>Sportska i glazbena oprema</t>
  </si>
  <si>
    <t>Uređaji, strojevi i oprema za ostale namjene</t>
  </si>
  <si>
    <t>Vojna oprema</t>
  </si>
  <si>
    <t>Prijevozna sredstva u cestovnom prometu</t>
  </si>
  <si>
    <t>Prijevozna sredstva u željezničkom prometu</t>
  </si>
  <si>
    <t>Prijevozna sredstva u pomorskom i riječnom prometu</t>
  </si>
  <si>
    <t>Prijevozna sredstva u zračnom prometu</t>
  </si>
  <si>
    <t>Knjige</t>
  </si>
  <si>
    <t>Umjetnička djela (izložena u galerijama, muzejima i slično)</t>
  </si>
  <si>
    <t>Muzejski izlošci i predmeti prirodnih rijetkosti</t>
  </si>
  <si>
    <t>Ostale nespomenute izložbene vrijednosti</t>
  </si>
  <si>
    <t>Višegodišnji nasadi</t>
  </si>
  <si>
    <t>Osnovno stado</t>
  </si>
  <si>
    <t>Istraživanje rudnih bogatstava</t>
  </si>
  <si>
    <t>Ulaganja u računalne programe</t>
  </si>
  <si>
    <t>Umjetnička, literarna i znanstvena djela</t>
  </si>
  <si>
    <t>Ostala nematerijalna proizvedena imovina</t>
  </si>
  <si>
    <t>Plemeniti metali i drago kamenje</t>
  </si>
  <si>
    <t>Pohranjene knjige, umjetnička djela i slične vrijednosti</t>
  </si>
  <si>
    <t>Strateške zalihe</t>
  </si>
  <si>
    <t>Prijelazni račun</t>
  </si>
  <si>
    <t>Porez i prirez na dohodak</t>
  </si>
  <si>
    <t>Porez i prirez na dohodak od nesamostalnog rada</t>
  </si>
  <si>
    <t>Porez i prirez na dohodak od samostalnih djelatnosti</t>
  </si>
  <si>
    <t>Porez i prirez na dohodak od imovine i imovinskih prava</t>
  </si>
  <si>
    <t>Porez i prirez na dohodak od kapitala</t>
  </si>
  <si>
    <t>Porez i prirez na dohodak po godišnjoj prijavi</t>
  </si>
  <si>
    <t>Porez i prirez na dohodak utvrđen u postupku nadzora za prethodne godine</t>
  </si>
  <si>
    <t>Povrat više ostvarenog poreza na dohodak za decentralizirane funkcije</t>
  </si>
  <si>
    <t>Porez na dobit</t>
  </si>
  <si>
    <t>Porez na dobit od poduzetnika</t>
  </si>
  <si>
    <t>Porez na dobit po odbitku na naknade za korištenje prava i za usluge</t>
  </si>
  <si>
    <t>Porez na dobit po odbitku na kamate, dividende i udjele u dobiti</t>
  </si>
  <si>
    <t>Porez na dobit po godišnjoj prijavi</t>
  </si>
  <si>
    <t>Porezi na imovinu</t>
  </si>
  <si>
    <t>Stalni porezi na nepokretnu imovinu (zemlju, zgrade, kuće i ostalo)</t>
  </si>
  <si>
    <t>Porez na nasljedstava i darove</t>
  </si>
  <si>
    <t>Porez na kapitalne i financijske transakcije</t>
  </si>
  <si>
    <t>Povremeni porezi na imovinu</t>
  </si>
  <si>
    <t>Ostali stalni porezi na imovinu</t>
  </si>
  <si>
    <t>Porezi na robu i usluge</t>
  </si>
  <si>
    <t>Porez na dodanu vrijednost</t>
  </si>
  <si>
    <t>Porez na promet</t>
  </si>
  <si>
    <t>Posebni porezi i trošarine</t>
  </si>
  <si>
    <t>Porezi na korištenje dobara ili izvođenje aktivnosti</t>
  </si>
  <si>
    <t>Ostali porezi na robu i usluge</t>
  </si>
  <si>
    <t>Porez na dobitke od igara na sreću i ostali porezi od igara na sreću</t>
  </si>
  <si>
    <t>Naknade za priređivanje igara na sreću</t>
  </si>
  <si>
    <t>Porezi na međunarodnu trgovinu i transakcije</t>
  </si>
  <si>
    <t>Carine i carinske pristojbe</t>
  </si>
  <si>
    <t>Ostali porezi na međunarodnu trgovinu i transakcije</t>
  </si>
  <si>
    <t>Ostali prihodi od poreza</t>
  </si>
  <si>
    <t>Ostali prihodi od poreza koje plaćaju pravne osobe</t>
  </si>
  <si>
    <t>Ostali prihodi od poreza koje plaćaju fizičke osobe</t>
  </si>
  <si>
    <t>Ostali neraspoređeni prihodi od poreza</t>
  </si>
  <si>
    <t>Doprinosi za obvezno zdravstveno osiguranje</t>
  </si>
  <si>
    <t>Doprinosi za obvezno zdravstveno osiguranje za slučaj ozljede na radu</t>
  </si>
  <si>
    <t>Doprinosi za mirovinsko osiguranje</t>
  </si>
  <si>
    <t>Doprinosi za obvezno osiguranje u slučaju nezaposlenosti</t>
  </si>
  <si>
    <t>Pomoći izravnanja za decentralizirane funkcije</t>
  </si>
  <si>
    <t>Tekuće pomoći izravnanja za decentralizirane funkcije</t>
  </si>
  <si>
    <t>Kapitalne pomoći izravnanja za decentralizirane funkcije</t>
  </si>
  <si>
    <t>Državne upravne i sudske pristojbe</t>
  </si>
  <si>
    <t>Županijske, gradske i općinske pristojbe i naknade</t>
  </si>
  <si>
    <t>Ostale upravne pristojbe i naknade</t>
  </si>
  <si>
    <t>Ostale pristojbe i naknade</t>
  </si>
  <si>
    <t>Prihodi državne uprave</t>
  </si>
  <si>
    <t>Prihodi vodnog gospodarstva</t>
  </si>
  <si>
    <t>Doprinosi za šume</t>
  </si>
  <si>
    <t>Mjesni samodoprinos</t>
  </si>
  <si>
    <t>Ostali nespomenuti prihodi</t>
  </si>
  <si>
    <t>Naknade od financijske imovine</t>
  </si>
  <si>
    <t>Komunalni doprinosi</t>
  </si>
  <si>
    <t>Komunalne naknade</t>
  </si>
  <si>
    <t>Naknade za priključak</t>
  </si>
  <si>
    <t>Kazne za carinske prekršaje</t>
  </si>
  <si>
    <t>Kazne za devizne prekršaje</t>
  </si>
  <si>
    <t>Kazne za porezne prekršaje</t>
  </si>
  <si>
    <t>Kazne za prekršaje trgovačkih društava - privredne prijestupe</t>
  </si>
  <si>
    <t>Kazne za prometne i ostale prekršaje u nadležnosti MUP-a</t>
  </si>
  <si>
    <t>Kazne i druge mjere u kaznenom postupku</t>
  </si>
  <si>
    <t>Kazne za prekršaje na kulturnim dobrima</t>
  </si>
  <si>
    <t>Upravne mjere</t>
  </si>
  <si>
    <t>Ostale kazne</t>
  </si>
  <si>
    <t>Ostali prihodi</t>
  </si>
  <si>
    <t>Službena putovanja</t>
  </si>
  <si>
    <t>Naknade za prijevoz, za rad na terenu i odvojeni život</t>
  </si>
  <si>
    <t>Stručno usavršavanje zaposlenika</t>
  </si>
  <si>
    <t>Ostale naknade troškova zaposlenima</t>
  </si>
  <si>
    <t>Uredski materijal i ostali materijalni rashodi</t>
  </si>
  <si>
    <t>Materijal i sirovine</t>
  </si>
  <si>
    <t>Energija</t>
  </si>
  <si>
    <t>Materijal i dijelovi za tekuće i investicijsko održavanje</t>
  </si>
  <si>
    <t>Sitni inventar i auto gume</t>
  </si>
  <si>
    <t>Službena, radna i zaštitna odjeća i obuća</t>
  </si>
  <si>
    <t>Usluge telefona, pošte i prijevoza</t>
  </si>
  <si>
    <t>Usluge tekućeg i investicijskog održavanja</t>
  </si>
  <si>
    <t>Usluge promidžbe i informiranja</t>
  </si>
  <si>
    <t>Komunalne usluge</t>
  </si>
  <si>
    <t>Zakupnine i najamnine</t>
  </si>
  <si>
    <t>Zdravstvene i veterinarske usluge</t>
  </si>
  <si>
    <t>Intelektualne i osobne usluge</t>
  </si>
  <si>
    <t>Računalne usluge</t>
  </si>
  <si>
    <t>Ostale usluge</t>
  </si>
  <si>
    <t>Ostali nespomenuti rashodi poslovanja</t>
  </si>
  <si>
    <t>Naknade za rad predstavničkih i izvršnih tijela, povjerenstava i slično</t>
  </si>
  <si>
    <t>Premije osiguranja</t>
  </si>
  <si>
    <t>Reprezentacija</t>
  </si>
  <si>
    <t>Članarine i norme</t>
  </si>
  <si>
    <t>Pristojbe i naknade</t>
  </si>
  <si>
    <t>Dodatna ulaganja na građevinskim objektima</t>
  </si>
  <si>
    <t>Dodatna ulaganja na postrojenjima i opremi</t>
  </si>
  <si>
    <t>Dodatna ulaganja na prijevoznim sredstvima</t>
  </si>
  <si>
    <t>Dodatna ulaganja za ostalu nefinancijsku imovinu</t>
  </si>
  <si>
    <t>Plaće za redovan rad</t>
  </si>
  <si>
    <t>Plaće u naravi</t>
  </si>
  <si>
    <t>Plaće za prekovremeni rad</t>
  </si>
  <si>
    <t>Plaće za posebne uvjete rada</t>
  </si>
  <si>
    <t>Ostali rashodi za zaposlene</t>
  </si>
  <si>
    <t>Vojna sredstva za jednokratnu upotrebu</t>
  </si>
  <si>
    <t>Naknade troškova osobama izvan radnog odnosa</t>
  </si>
  <si>
    <t>Upravne i administrativne pristojbe</t>
  </si>
  <si>
    <t>Troškovi sudskih postupaka</t>
  </si>
  <si>
    <t>Kamate za izdane trezorske zapise</t>
  </si>
  <si>
    <t>Kamate za izdane mjenice</t>
  </si>
  <si>
    <t>Kamate za izdane obveznice</t>
  </si>
  <si>
    <t>Kamate za ostale vrijednosne papire</t>
  </si>
  <si>
    <t>Kamate za primlj.kredite i zajmove od međ.org., inst. i tijela EU te inoz.vlada</t>
  </si>
  <si>
    <t>Kamate za primljene kredite i zajmove od kred. i ost.financ.inst. u jav.sektoru</t>
  </si>
  <si>
    <t>Kamate za primljene kredite i zajm.od kred.i ostalih fin.inst.izvan jav.sektora</t>
  </si>
  <si>
    <t>Kamate za odobrene, a nerealizirane kredite i zajmove</t>
  </si>
  <si>
    <t>Kamate za primljene zajmove od trgovačkih društava u javnom sektoru</t>
  </si>
  <si>
    <t>Kamate za primljene zajmove od trgov. društava i obrtnika izvan javnog sektora</t>
  </si>
  <si>
    <t>Kamate za primljene zajmove od drugih razina vlasti</t>
  </si>
  <si>
    <t>Bankarske usluge i usluge platnog prometa</t>
  </si>
  <si>
    <t>Negativne tečajne razlike i razlike zbog primjene valutne klauzule</t>
  </si>
  <si>
    <t>Zatezne kamate</t>
  </si>
  <si>
    <t>Ostali nespomenuti financijski rashodi</t>
  </si>
  <si>
    <t>Subvencije trgovačkim društvima u javnom sektoru</t>
  </si>
  <si>
    <t>Subvencije kreditnim i ostalim financijskim institucijama u javnom sektoru</t>
  </si>
  <si>
    <t>Subvencije kreditnim i ostalim financijskim institucijama izvan javnog sektora</t>
  </si>
  <si>
    <t>Subvencije trgovačkim društvima i zadrugama izvan javnog sektora</t>
  </si>
  <si>
    <t>Subvencije poljoprivrednicima i obrtnicima</t>
  </si>
  <si>
    <t>Subvencije trgovačkim društvima, zadrugama, poljopr. i obrtnicima iz EU sredstav</t>
  </si>
  <si>
    <t>Tekuće pomoći inozemnim vladama</t>
  </si>
  <si>
    <t>Kapitalne pomoći inozemnim vladama</t>
  </si>
  <si>
    <t>Tekuće pomoći međunarodnim organizacijama te institucijama i tijelima EU</t>
  </si>
  <si>
    <t>Kapitalne pomoći međunarodnim organizacijama te institucijama i tijelima EU</t>
  </si>
  <si>
    <t>Tekuće pomoći unutar općeg proračuna</t>
  </si>
  <si>
    <t>Kapitalne pomoći unutar općeg proračuna</t>
  </si>
  <si>
    <t>Tekuće pomoći proračunskim korisnicima drugih proračuna</t>
  </si>
  <si>
    <t>Kapitalne pomoći proračunskim korisnicima drugih proračuna</t>
  </si>
  <si>
    <t>Prijenosi prorač. korisnicima iz nadležnog pror. za financiranje rashoda poslov</t>
  </si>
  <si>
    <t>Prijenosi proračunskim korisnicima iz nadležnog prorač. za nabavu nefinanc. imov</t>
  </si>
  <si>
    <t>Prijenosi prorač. kor. iz nadležnog prorač. za financ. imovinu i otplatu zajmova</t>
  </si>
  <si>
    <t>Pomoći temeljem prijenosa EU sredstava</t>
  </si>
  <si>
    <t>Tekuće pomoći temeljem prijenosa EU sredstava</t>
  </si>
  <si>
    <t>Kapitalne pomoći temeljem prijenosa EU sredstava</t>
  </si>
  <si>
    <t>Tekući prijenosi između proračunskih korisnika istog proračuna</t>
  </si>
  <si>
    <t>Kapitalni prijenosi između proračunskih korisnika istog proračuna</t>
  </si>
  <si>
    <t>Tekući prijenosi između prorač. kor. istog prorač. temeljem prijenosa EU sred.</t>
  </si>
  <si>
    <t>Kapitalni prijenosi između prorač. kor. istog prorač. temelj prijenosa EU sred.</t>
  </si>
  <si>
    <t>Naknade građanima i kućan.u novcu-neposr. ili putem ustanova izvan javn.sektora</t>
  </si>
  <si>
    <t>Naknade građanima i kućan.u naravi - neposr.ili putem ustan.izvan javn.sektora</t>
  </si>
  <si>
    <t>Naknade građanima i kućanstvima u novcu - putem ustanova u javnom sektoru</t>
  </si>
  <si>
    <t>Naknade građanima i kućanstvima u naravi - putem ustanova u javnom sektoru</t>
  </si>
  <si>
    <t>Naknade građanima i kućanstvima na temelju osiguranja iz EU sredstava</t>
  </si>
  <si>
    <t>Naknade građanima i kućanstvima u novcu</t>
  </si>
  <si>
    <t>Naknade građanima i kućanstvima u naravi</t>
  </si>
  <si>
    <t>Naknade građanima i kućanstvima iz EU sredstava</t>
  </si>
  <si>
    <t>Tekuće donacije</t>
  </si>
  <si>
    <t>Tekuće donacije u novcu</t>
  </si>
  <si>
    <t>Tekuće donacije u naravi</t>
  </si>
  <si>
    <t>Tekuće donacije iz EU sredstava</t>
  </si>
  <si>
    <t>Kapitalne donacije</t>
  </si>
  <si>
    <t>Kapitalne donacije neprofitnim organizacijama</t>
  </si>
  <si>
    <t>Kapitalne donacije građanima i kućanstvima</t>
  </si>
  <si>
    <t>Kapitalne donacije iz EU sredstava</t>
  </si>
  <si>
    <t>Naknade šteta pravnim i fizičkim osobama</t>
  </si>
  <si>
    <t>Penali, ležarine i drugo</t>
  </si>
  <si>
    <t>Naknade šteta zaposlenicima</t>
  </si>
  <si>
    <t>Ugovorene kazne i ostale naknade šteta</t>
  </si>
  <si>
    <t>Tekući prijenosi EU sredstava subjektima izvan</t>
  </si>
  <si>
    <t>Kapitalni prijenosi EU sredstava subjektima izvan</t>
  </si>
  <si>
    <t>Kapitalne pomoći kreditnim i ostalim financ.instit.te trg.društv. u jav.sektoru</t>
  </si>
  <si>
    <t>Kapitalne pomoći kred. i ost.financ.inst. i trg.druš, zadrug izvan jav.sektora</t>
  </si>
  <si>
    <t>Kapitalne pomoći poljoprivrednicima i obrtnicima</t>
  </si>
  <si>
    <t>Kapitalne pomoći iz EU sredstava</t>
  </si>
  <si>
    <t>Raspored rashoda</t>
  </si>
  <si>
    <t>Povrat poreza i prireza na dohodak po godišnjoj prijavi</t>
  </si>
  <si>
    <t>Povrat poreza na dobit po godišnjoj prijavi</t>
  </si>
  <si>
    <t>Pomoći od inozemnih vlada</t>
  </si>
  <si>
    <t>Tekuće pomoći od inozemnih vlada</t>
  </si>
  <si>
    <t>Kapitalne pomoći od inozemnih vlada</t>
  </si>
  <si>
    <t>Pomoći od međunarodnih organizacija te institucija i tijela EU</t>
  </si>
  <si>
    <t>Tekuće pomoći od međunarodnih organizacija</t>
  </si>
  <si>
    <t>Kapitalne pomoći od međunarodnih organizacija</t>
  </si>
  <si>
    <t>Tekuće pomoći od institucija i tijela  EU</t>
  </si>
  <si>
    <t>Kapitalne pomoći od institucija i tijela  EU</t>
  </si>
  <si>
    <t>Pomoći proračunu iz drugih proračuna</t>
  </si>
  <si>
    <t>Tekuće pomoći proračunu iz drugih proračuna</t>
  </si>
  <si>
    <t>Kapitalne pomoći proračunu iz drugih proračuna</t>
  </si>
  <si>
    <t>Pomoći od izvanproračunskih korisnika</t>
  </si>
  <si>
    <t>Tekuće pomoći od izvanproračunskih korisnika</t>
  </si>
  <si>
    <t>Kapitalne pomoći od izvanproračunskih korisnika</t>
  </si>
  <si>
    <t>Pomoći proračunskim korisnicima iz proračuna koji im nije nadležan</t>
  </si>
  <si>
    <t>Tekuće pomoći proračunskim korisnicima iz proračuna koji im nije nadležan</t>
  </si>
  <si>
    <t>Kapitalne pomoći proračunskim korisnicima iz proračuna koji im nije nadležan</t>
  </si>
  <si>
    <t>Prihodi od financijske imovine</t>
  </si>
  <si>
    <t>Prihodi od kamata po vrijednosnim papirima</t>
  </si>
  <si>
    <t>Kamate na oročena sredstva i depozite po viđenju</t>
  </si>
  <si>
    <t>Prihodi od zateznih kamata</t>
  </si>
  <si>
    <t>Prihodi od pozitivnih tečajnih razlika i razlika zbog primjene valutne klauzule</t>
  </si>
  <si>
    <t>Prihodi od dividendi</t>
  </si>
  <si>
    <t>Prihodi iz dobiti trg.društava, kred.i ost.finan.inst. po posebnim propisima</t>
  </si>
  <si>
    <t>Ostali prihodi od financijske imovine</t>
  </si>
  <si>
    <t>Prihodi od nefinancijske imovine</t>
  </si>
  <si>
    <t>Naknade za koncesije</t>
  </si>
  <si>
    <t>Prihodi od zakupa i iznajmljivanja imovine</t>
  </si>
  <si>
    <t>Naknada za korištenje nefinancijske imovine</t>
  </si>
  <si>
    <t>Naknade za ceste</t>
  </si>
  <si>
    <t>Prihodi od prodaje kratkotrajne nefinancijske imovine</t>
  </si>
  <si>
    <t>Ostali prihodi od nefinancijske imovine</t>
  </si>
  <si>
    <t>Prihodi od kamata na dane zajmove</t>
  </si>
  <si>
    <t>Prihodi od kamata na dane zajmove međ.org.,inst. i tijelima EU te inoz.vladama</t>
  </si>
  <si>
    <t>Prihodi od kamata na dane zajmove neprofit. organizac., građanima i kućanstvima</t>
  </si>
  <si>
    <t>Prihodi od kamata na dane zajmove kredit. i ostalim finan.instit.u javn.sektoru</t>
  </si>
  <si>
    <t>Prihodi od kamata na dane zajmove trgovačkim društvima u javnom sektoru</t>
  </si>
  <si>
    <t>Prihodi od kamata na dane zajmove kredit. i ostalim fin.inst. izvan jav.sektora</t>
  </si>
  <si>
    <t>Prihodi od kamata na dane zajmove trg. društ. i obrtnicima izvan javnog sektora</t>
  </si>
  <si>
    <t>Prihodi od kamata na dane zajmove drugim razinama vlasti</t>
  </si>
  <si>
    <t>Prihodi od kamata na dane zajmove po protestiranim jamstvima</t>
  </si>
  <si>
    <t>Prihodi od kamata na dane zajmove neprof.org., građ. i kućan.po protest.jamst.</t>
  </si>
  <si>
    <t>Prih. od kamata na dane zajmove kred.i ost.fin.inst. u jav.sekt. po prot.jamst.</t>
  </si>
  <si>
    <t>Prihodi od kamata na dane zajmove trg.društ. u jav.sektoru po protest.jamstvima</t>
  </si>
  <si>
    <t>Prih.od kamata na dane zajmove kred.i finan.inst. izvan jav.sekt.po prot.jamst.</t>
  </si>
  <si>
    <t>Prih.od kamata na dane zajmove trg.dr.i obrtn. izvan jav.sekt.po protest.jamst.</t>
  </si>
  <si>
    <t>Prihodi od kamata na dane zajmove drugim razinama vlasti po protest. jamstvima</t>
  </si>
  <si>
    <t>Prihodi po posebnim propisima</t>
  </si>
  <si>
    <t>Prihodi od novčane naknade poslodav. zbog nezapoš. osoba s invaliditetom</t>
  </si>
  <si>
    <t>Komunalni doprinosi i naknade</t>
  </si>
  <si>
    <t>Prihodi od prodaje proizvoda i robe</t>
  </si>
  <si>
    <t>Prihodi od pruženih usluga</t>
  </si>
  <si>
    <t>Prihodi iz nadležnog proračuna za financiranje rashoda poslovanja</t>
  </si>
  <si>
    <t>Prihodi iz nadležnog proračuna za fin. rashoda za nabavu nefinac. imovine</t>
  </si>
  <si>
    <t>Prihodi iz nadležnog prorač. za fin. izdataka za fin. imovinu i otplatu zajmova</t>
  </si>
  <si>
    <t>Prihodi od HZZO-a na temelju ugovornih obveza</t>
  </si>
  <si>
    <t>Kazne i upravne mjere</t>
  </si>
  <si>
    <t>Raspored prihoda</t>
  </si>
  <si>
    <t>Prihodi od prodaje materijalne imovine - prirodnih bogatstava</t>
  </si>
  <si>
    <t>Prihodi od prodaje nematerijalne imovine</t>
  </si>
  <si>
    <t>Prihodi od prodaje građevinskih objekata</t>
  </si>
  <si>
    <t>Prihodi od prodaje postrojenja i opreme</t>
  </si>
  <si>
    <t>Prihodi od prodaje prijevoznih sredstava</t>
  </si>
  <si>
    <t>Prihodi od prodaje knjiga, umjetničkih djela i ostalih izložbenih vrijednosti</t>
  </si>
  <si>
    <t>Prihodi od prodaje višegodišnjih nasada i osnovnog stada</t>
  </si>
  <si>
    <t>Prihodi od prodaje nematerijalne proizvedene imovine</t>
  </si>
  <si>
    <t>Prihodi od prodaje plemenitih metala i ostalih pohranjenih vrijednosti</t>
  </si>
  <si>
    <t>Prihodi od prodaje zaliha</t>
  </si>
  <si>
    <t>Vlastiti izvori iz proračuna</t>
  </si>
  <si>
    <t>Ostali vlastiti izvori</t>
  </si>
  <si>
    <t>Ispravak vlastitih izvora iz proračuna za obveze</t>
  </si>
  <si>
    <t>Ispravak ostalih vlastitih izvora za obveze</t>
  </si>
  <si>
    <t>Promjene u vrijednosti i obujmu imovine</t>
  </si>
  <si>
    <t>Promjene u vrijednosti i obujmu obveza</t>
  </si>
  <si>
    <t>Obračun  prihoda i rashoda poslovanja</t>
  </si>
  <si>
    <t>Obračun prihoda i rashoda od nefinancijske imovine</t>
  </si>
  <si>
    <t>Obračun primitaka i izdataka od financijske imovine</t>
  </si>
  <si>
    <t>Višak prihoda</t>
  </si>
  <si>
    <t>Manjak prihoda</t>
  </si>
  <si>
    <t>Obračunati doprinosi za obvezno zdravstveno osiguranje</t>
  </si>
  <si>
    <t>Obračunati doprinosi za mirovinsko osiguranje</t>
  </si>
  <si>
    <t>Obračunati doprinosi za zapošljavanje</t>
  </si>
  <si>
    <t>Prihodi od prodaje proizvoda i roba i pruženih usluga</t>
  </si>
  <si>
    <t>Obračunati prihodi od HZZO-a na temelju ugovornih obveza</t>
  </si>
  <si>
    <t>Rezerviranja za otplatu zajmova/kredita koji dospijevaju u tekućoj godinu</t>
  </si>
  <si>
    <t>Ostala rezerviranja (stalna pričuva i drugo)</t>
  </si>
  <si>
    <t>Tuđa imovina dobivena na korištenje</t>
  </si>
  <si>
    <t>Dana jamstva</t>
  </si>
  <si>
    <t>Dana kreditna pisma</t>
  </si>
  <si>
    <t>Instrumenti osiguranja plaćanja</t>
  </si>
  <si>
    <t>Ostali izvanbilančni zapisi</t>
  </si>
  <si>
    <t>VIŠAK IZ  PRETHODNE GODINE RASPOREĐEN PREMA KONTIMA</t>
  </si>
  <si>
    <t>VLASTITA SREDSTVA</t>
  </si>
  <si>
    <t>UKUPNO</t>
  </si>
  <si>
    <t>IZVOR 31</t>
  </si>
  <si>
    <t>IZVOR 43</t>
  </si>
  <si>
    <t>IZVOR 52</t>
  </si>
  <si>
    <t>IZVOR 61</t>
  </si>
  <si>
    <t>UKUPNO PRIHODI</t>
  </si>
  <si>
    <t>UKUPNO RASHODI</t>
  </si>
  <si>
    <t>BROJ KONTA
(4 razina)</t>
  </si>
  <si>
    <t>Ukupni iznos iz tablice 2.</t>
  </si>
  <si>
    <t>PODACI O RAVNATELJU USTANOVE</t>
  </si>
  <si>
    <r>
      <t xml:space="preserve">POVEZNICA S GODIŠNJIM PLANOM I PROGRAMOM RADA  </t>
    </r>
    <r>
      <rPr>
        <b/>
        <sz val="8"/>
        <color indexed="8"/>
        <rFont val="Arial"/>
        <family val="2"/>
        <charset val="238"/>
      </rPr>
      <t>(navesti elemente iz Godišnjeg plana koji se ostvaruju navedenim programom)</t>
    </r>
  </si>
  <si>
    <t>UKUPNI TROŠKOVI</t>
  </si>
  <si>
    <t>*Za svaki program priložiti detaljan opis i detaljno razrađeni troškovnik (s iskazanom specifikacijom prihoda i rashoda)</t>
  </si>
  <si>
    <t>Ukupni iznosi iz tablice 2.</t>
  </si>
  <si>
    <t>SVEUKUPNO</t>
  </si>
  <si>
    <t>NAZIV KONTA
(automatski se upisuje unosom kontnog broja)</t>
  </si>
  <si>
    <t>A835003</t>
  </si>
  <si>
    <t>Program Kreativna Europa- potprogram Kultura</t>
  </si>
  <si>
    <t>TRG REPUBLIKE HRVATSKE 15</t>
  </si>
  <si>
    <t>U NADLEŽNOSTI MINISTARSTVA KULTURE I MEDIJA</t>
  </si>
  <si>
    <t>NACIONALNI MUZEJ MODERNE UMJETNOSTI</t>
  </si>
  <si>
    <t>SREDSTVA MKM-a ZA PROGRAMSKU DJELTNOST</t>
  </si>
  <si>
    <t>Ravnatelj</t>
  </si>
  <si>
    <t>KRATKI OPIS PROGRAMA
(ujedno navesti aktivnosti koje će se provoditi programom)</t>
  </si>
  <si>
    <t>ZA 2025. GODINU</t>
  </si>
  <si>
    <t>Tablica: PLAN PROGRAMSKIH AKTIVNOSTI USTANOVA U NADLEŽNOSTI MINISTARSTVA KULTURE I MEDIJA ZA 2025. GODINU</t>
  </si>
  <si>
    <t>VRIJEME REALIZACIJE
(početak)</t>
  </si>
  <si>
    <t>VRIJEME REALIZACIJE
(kraj)</t>
  </si>
  <si>
    <t>TRAŽENI IZNOS</t>
  </si>
  <si>
    <t>Nastavak izgradnje lapidarija AMN u Vidu kod Metkovića k.č. 438/127, k.o. Vid</t>
  </si>
  <si>
    <t>Nabava informatičke opreme i programa</t>
  </si>
  <si>
    <t>Gostovanje izložbe Rimsko zlatno prstenje iz fundusa Arheološkog muzeja u Zagrebu</t>
  </si>
  <si>
    <t>Izložba Ad Mensam</t>
  </si>
  <si>
    <t>Gostovanje izložbe X files - od prapovijesti do tradicije</t>
  </si>
  <si>
    <t>Izložba Naronitanske geme</t>
  </si>
  <si>
    <t>Izložba tragovima Arheološke baštine Baćine</t>
  </si>
  <si>
    <t>Izložba iskopavanje Augusteuma u Naroni - radovi 1995.</t>
  </si>
  <si>
    <t>Pedagoško-andragoške aktivnosti Arheološkog muzeja Narona</t>
  </si>
  <si>
    <t>Rekognosciranje delte rijeke Neretve - prostor naselja Baćina</t>
  </si>
  <si>
    <t>Konzervacija bedema Narone</t>
  </si>
  <si>
    <t>Konzervacija i restauracija predmeta iz fundusa Arheološkog muzeja Narona</t>
  </si>
  <si>
    <t>I.2</t>
  </si>
  <si>
    <t>II.1</t>
  </si>
  <si>
    <t>II.2</t>
  </si>
  <si>
    <t>II.3</t>
  </si>
  <si>
    <t>II.4</t>
  </si>
  <si>
    <t>II.5</t>
  </si>
  <si>
    <t>II.6</t>
  </si>
  <si>
    <t>II.7</t>
  </si>
  <si>
    <t>II.8</t>
  </si>
  <si>
    <t>III.1</t>
  </si>
  <si>
    <t>III.2</t>
  </si>
  <si>
    <t>TONI GLUČINA</t>
  </si>
  <si>
    <t>toni.glucina@a-m-narona.hr</t>
  </si>
  <si>
    <r>
      <t xml:space="preserve">Arheološki muzej Narona izgrađen je iznad </t>
    </r>
    <r>
      <rPr>
        <i/>
        <sz val="9"/>
        <color indexed="8"/>
        <rFont val="Times New Roman"/>
        <family val="1"/>
        <charset val="238"/>
      </rPr>
      <t>in situ</t>
    </r>
    <r>
      <rPr>
        <sz val="9"/>
        <color indexed="8"/>
        <rFont val="Times New Roman"/>
        <family val="1"/>
        <charset val="238"/>
      </rPr>
      <t xml:space="preserve"> prezentiranih arhitektonskih ostataka rimskog hrama te je specifičnost </t>
    </r>
    <r>
      <rPr>
        <i/>
        <sz val="9"/>
        <color indexed="8"/>
        <rFont val="Times New Roman"/>
        <family val="1"/>
        <charset val="238"/>
      </rPr>
      <t>in situ</t>
    </r>
    <r>
      <rPr>
        <sz val="9"/>
        <color indexed="8"/>
        <rFont val="Times New Roman"/>
        <family val="1"/>
        <charset val="238"/>
      </rPr>
      <t xml:space="preserve"> prezentacije uvjetovala i organizaciju prostornih kapaciteta zgrade. Prostori namijenjeni djelatnicima ne zadovoljavaju potrebe te se muzejski i opći poslovi obavljaju na četiri adrese u Vidu i Metkoviću. Kako bi se osiguralo kvalitetno funkcioniranje muzeja Arheološki muzej Narona posljednjih godina provodi program izgradnje nove muzejske zgrade radno nazvane Lapidarij. Nakon izrade dokumentacije i ishođenja svih potrebnih dozvola 2020. godine počela je izgradnja novog muzejskog objekta. Prema projektu Lapidarij je planiran na način da se u više međusobno povezanih manjih objekata (paviljona) smjeste sadržaji koji nedostaju u sadašnjoj muzejskoj zgradi, a nužni su za funkcioniranje samog muzeja kao institucije. </t>
    </r>
  </si>
  <si>
    <t>Za redovni rad u muzeju u 2025. godini potrebno je osigurati financijska sredstva za nabavu i instalaciju servera te nabavu tri eksterna diska za pohranu podataka. Server koji se koristi u muzeju star je preko 15 godina i dotrajao te ga je potrebno zamijeniti. Kapaciteti servera koji je trenutno u upotrebi su gotovo popunjeni i ne omogućuju brzu i efikasnu pohranu podataka. Također je potrebno bar jednom godišnje podatke pohraniti na eksterni disk i zbog toga je potrebna nabava eksternih diskova za urede restauratora, dokumentariste i tajnice ustanove. Na njima će biti pohranjivani podaci nastali tijekom godine i u postupku digitalizacije muzejske građe i dokumentacije. Također je potrebna obnova licence za rad na kompjuteru (Office) i zaštitu pri radu na kompjuteru (Kaspersky).</t>
  </si>
  <si>
    <t>Izložbom će biti predstavljenorimsko prstenje iz fundusa Zbirke rimskog zlatnog i srebrnog nakita Arheološkog muzej u Zagrebu. Manji broj predmeta izložen je u stalnom postavu, a ovom izložbom predstavljen je nastavak rada na Zbirci i predmeti koji dosad nisu bili izlagani. Prstenje unutar Zbirke najčešće su slučajni nalazi pronađeni na raznim antičkim lokalitetima, dospjeli u Muzej kao poklon ili putem otkupa. Posebnu grupu čini prstenje pronađeno na području Siska, prilikom jaružanja korita rijeke Kupe, u nekoliko navrata između 1900. i 1913. godine. Uz originalne predmete u vitrinama, izložbu će pratiti izložbeni panoi i legende s uvećanjima fotografija prstenja. Uz izložbu će biti prikazana tehnologija izrade rimskog prstenja i organizirane radionice izrade nakita za djecu i odrasle.</t>
  </si>
  <si>
    <t>U Arheološkom muzeju Narona predstavit će se izložba X FILES – od prapovijesti do tradicije. Izložba dolazi iz Muzeja vučedolske kulture. Autori izložbe su Petra Nikolić i Darijo Bošnjak, a stručne suradnice Mirna Šuljug i Mirela Hutinec. Na izložbi se predstavlja baranjsko ruho te primjeri motiva na vučedolskim keramičkim predmetima. Izložbom se potiče doživljaj prapovijesti kroz prizmu etnologije te prezentiraju elementi prapovijesne odjeće i šokačke narodne nošnje Baranje s vrlo sličnim uzorcima. Zbog sličnosti u motivima i oblikovanju tradicijske nošnje s vučedolskim motivima rekonstruirana je  vučedolska odjeća s naglaskom na tradicijske elemente i odjevne predmete koji su dio izložbe. Izložbom se pokušava odgonetnuti značenje X na prsima prapovijesnih figura i potražiti sličnosti vučedolske keramike i šokačkog tkanja.</t>
  </si>
  <si>
    <t>Izložbom će biti predstavljen dio rimske nematerijalne kulture, a koji se odnosi na rimsku gastronomiju. Arheološki muzej Narona u suradnji s dr. sc. Ivanom Ožanić Roguljić s Instituta za arheologiju u Zagrebu godinama radi na eksperimentalnom kuhanju rimskih jela. Ovom izložbom se želi preznetirati višegodišnji rad, ali i dati smjernice za suradnju u budućem razdoblju. Izložba će pratiti Rimsku noć u Naroni 2025. godine. Na interaktivnim površinama prezentirat će se radovi koji će se ostvariti u suradnji sa Srednjom poljoprivrednom i tehničkoj školi u Opuzenu. Prikazat će se rekonstrukcija rimske kuhinje i blagavaonice te usporediti načine čuvanja i transporta prehrmabenih proizvoda u rimsko doba i danas.</t>
  </si>
  <si>
    <t>Izložbom će biti predstavljene naronitanske geme koje se nalaze u različitim muzejskim ustanovama. Najviše gema čuva se u splitskom Arheološkom muzeju, zatim u Zemaljskom muzeju Bosne i Hercegovine u Sarajevu, u Arheološkom muzeju Narona, te nekoliko primjeraka u Beču, Oxfordu i Parizu. Sve geme su objavljene, a ovom izložbom se želi prikazati radovi gliptičke umjetnosti pronađeni u Naroni. Izložba bi pratila predstavljanje nove publikacije Zemaljskog muzeja Bosne i Hercegovine u Sarajevu i Arheološkog muzeja Narona u Vidu, u muzejskom nizu Katalozi i monografije 4, autora dr. sc. Adnana Busuladžića o naronitanskim nalazima u Zemaljskom muzeju Bosne i Hercegovine u Sarajevu.</t>
  </si>
  <si>
    <t>Ovom dvojezičnom izložbom bi javnosti bili predstavljeni rezultati istraživanja na lokalitetima u Baćini (Sv. Andrija, Sv. Jure, rekognosciranje) te donirani predmeti. Neki od izloženih predmeta već su objavljeni i izlagani, a ostali će biti prvi put izloženi. Na izložbi će biti predstavljeno stotinjak predmeta i dijelova predmeta izrađenih od različitih materijala (željezo, bronca, keramika, staklo, novac…). Obim izložbe je 6 panoa i 110 predmeta. Biti će otvorena u listopadu 2025. g. u maloj izložbenoj prostoriji. Izložba će biti popraćena dvojezičnim katalogom. Katalog će na 124 stranice sadržavati 60 fotografija, 15 nacrta, 10 tabli s crtežima nalaza i 1 kartu. Autorica izložbe i kataloga je viša kustosica Arheološkog muzeja Narona Konstanta Bukovac. Tijekom izložbe u suradnji s nastavnicima povijesti iz Ploča će biti osmišljena radionica o arheološkoj baštini Baćine.</t>
  </si>
  <si>
    <t xml:space="preserve">U 2025. g. planiramo održati dvojezičnu obljetničku izložbu kojom bi javnosti bio predstavljen dio muzejske dokumentacije nastao tijekom istraživanja na lokalitetu Augusteum u Vidu 1995. g. Na izložbi bi bile predstavljene fotografije kojima je foto dokumentiran tijek radova i izabrana digitalizirana terenska dokumentacija. Obim izložbe je 4 panoa i 100 fotografija. Biti će postavljena na recepciji muzeja uoči Međunarodnog dana muzeja. Izložba će biti popraćena dvojezičnim katalogom. Katalog će biti dvojezičan, obima 20 stranica. Cilj izložbe je obilježavanje 30 godina od otkrića Augusteuma. Autorica izložbe i kataloga je viša kustosica Arheološkog muzeja Narona Konstanta Bukovac. </t>
  </si>
  <si>
    <t>Za redovni rad u muzeju u 2024. godini potrebno je osigurati financijska sredstva za program Pedagoško – andragoške aktivnosti. Aktivnosti će se provoditi tijekom Noći muzeja, Međunarodnog dana muzeja, Europske noći muzeja, Europskih dana arheologije i Rimske noći u Naroni te prigodno u sklopu povremenih izložbi. U 2024. godini potrebno je obnoviti potrošni materijal, angažirati vanjske suradnike, osmisliti i tiskati edukativne knjižice (Rimski mozaici). Pedagoško-andragoške aktivnosti provodit će se u muzeju i drugim lokacijama prema dogovoru te na web i Facebook stranici muzeja. Naglasak aktivnosti će biti na upoznavanju svih uzrasta s bogatstvom zbirki Arheološkog muzeja Narona i općenito rimske baštine.</t>
  </si>
  <si>
    <t>U cilju potrebe izrade Arheološke karte delte Neretve, kao i vodiča, planiranja arheoloških istraživanja, zaštite poznatih i evidentiranja novih arheoloških lokaliteta u sklopu projekta Izrade arheološke karte delte Neretve potrebno je u 2025. g. nastaviti rekognosciranje terena radi dobivanja uvida u stanje na terenu. Svi podaci prikupljeni na ovaj način biti će obrađeni, a osnovni podaci s fotografijom nalazišta i ubačeni  u bazu podataka koja će biti dostupna javnosti preko muzejske web stranice. Predviđeni troškovi programa su: putni troškovi, troškovi za izradu foto i nacrtne dokumentacije (zračne snimke, terenske snimke), baze podataka, nabavu potrošnog materijala i sl. Tijekom 2025. godine potrebno je izvršiti površinski pregled prostora naselja Baćina radi ustanovljavanja i foto dokumentiranja trenutnog stanja arheološke baštine.</t>
  </si>
  <si>
    <t>Za nastavak radova sanacije bedema antičke Narone u 2025. godini potrebno je osigurati financijska sredstva. Radovi sanacije i konzervacije bedema antičke Narone kontinuirano se provode od 2017. godine, a uključuju čišćenje, uklanjanje vegetacije, ručnu razgradnju oštećenih dijelova lica bedema, sanaciju ispune bedema, zidanje razgrađenih dijelova bedema, zidarsku obradu vrha zida te izradu odgovarajuće dokumentacije. Radovi se vrše radi sprječavanja procesa propadanja ovog iznimno važnog nalazišta. Prema uvidu u stanje bedema potreban je nastavka radova koji bi uključivao obnove kapa najugroženijih dijelova sjevernog poteza naronitanskih bedema. Za potrebe izvršenja ovog posla prema pravilima struke angažirat će se vanjski suradnici.</t>
  </si>
  <si>
    <t>Prema uvidu u stanje građe tijekom revizije izvršene 2021. godine potrebno je provesti rekonzervaciju i konzervaciju dijela predmeta iz fundusa izrađenih od keramike, stakla, jantara, kamena i kosti. Radovima rekonzervacije i konzervacije bi bili obuhvaćeni predmeti iz više zbirki, otkupljeni i darovani predmeti te ono koji su pronađeni pri arheološkim istraživanjima. Radi se o oko stotinjak predmeta. Za potrebe ovih radova bili bi angažirani vanjski suradnici i zaposlenici muzeja.</t>
  </si>
  <si>
    <t>Siječanj 2025.</t>
  </si>
  <si>
    <t>Studeni 2025.</t>
  </si>
  <si>
    <t>15. svibnja 2025.</t>
  </si>
  <si>
    <t>21. srpnja 2025.</t>
  </si>
  <si>
    <t>12. svibnja 2025.</t>
  </si>
  <si>
    <t>14. veljače 2025.</t>
  </si>
  <si>
    <t>27. listopada 2025.</t>
  </si>
  <si>
    <t>25. srpnja 2025.</t>
  </si>
  <si>
    <t>14. siječnja 2025.</t>
  </si>
  <si>
    <t>10. veljače 2025.</t>
  </si>
  <si>
    <t>30. listopada 2025.</t>
  </si>
  <si>
    <t>10. prosinca 2025.</t>
  </si>
  <si>
    <t>17. svibnja 2025.</t>
  </si>
  <si>
    <t>16. lipnja 2025.</t>
  </si>
  <si>
    <t>Travanj 2025.</t>
  </si>
  <si>
    <t>Ožujak 2025.</t>
  </si>
  <si>
    <t>020 687 149</t>
  </si>
  <si>
    <t>I.1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</si>
</sst>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quot;"/>
    <numFmt numFmtId="165" formatCode="00000000"/>
    <numFmt numFmtId="166" formatCode="00000000000"/>
  </numFmts>
  <fonts count="37" x14ac:knownFonts="1">
    <font>
      <sz val="11"/>
      <color indexed="8"/>
      <name val="Calibri"/>
      <family val="2"/>
      <charset val="238"/>
    </font>
    <font>
      <b/>
      <sz val="9"/>
      <color indexed="8"/>
      <name val="Arial"/>
      <family val="2"/>
      <charset val="238"/>
    </font>
    <font>
      <b/>
      <sz val="10"/>
      <color indexed="8"/>
      <name val="Arial"/>
      <family val="2"/>
      <charset val="238"/>
    </font>
    <font>
      <b/>
      <sz val="12"/>
      <color indexed="8"/>
      <name val="Arial"/>
      <family val="2"/>
      <charset val="238"/>
    </font>
    <font>
      <sz val="10"/>
      <color indexed="8"/>
      <name val="Arial"/>
      <family val="2"/>
      <charset val="238"/>
    </font>
    <font>
      <b/>
      <sz val="8"/>
      <color indexed="8"/>
      <name val="Arial"/>
      <family val="2"/>
      <charset val="238"/>
    </font>
    <font>
      <sz val="10"/>
      <name val="Tahoma"/>
      <family val="2"/>
      <charset val="238"/>
    </font>
    <font>
      <b/>
      <sz val="9"/>
      <name val="Arial"/>
      <family val="2"/>
      <charset val="238"/>
    </font>
    <font>
      <sz val="9"/>
      <name val="Arial"/>
      <family val="2"/>
      <charset val="238"/>
    </font>
    <font>
      <sz val="14"/>
      <color indexed="8"/>
      <name val="Arial"/>
      <family val="2"/>
      <charset val="238"/>
    </font>
    <font>
      <sz val="10"/>
      <color indexed="8"/>
      <name val="Calibri"/>
      <family val="2"/>
      <charset val="238"/>
    </font>
    <font>
      <sz val="11"/>
      <color indexed="8"/>
      <name val="Calibri"/>
      <family val="2"/>
      <charset val="238"/>
    </font>
    <font>
      <sz val="9"/>
      <color indexed="8"/>
      <name val="Calibri"/>
      <family val="2"/>
      <charset val="238"/>
    </font>
    <font>
      <sz val="12"/>
      <color indexed="8"/>
      <name val="Arial"/>
      <family val="2"/>
      <charset val="238"/>
    </font>
    <font>
      <b/>
      <sz val="12"/>
      <color indexed="8"/>
      <name val="Calibri"/>
      <family val="2"/>
      <charset val="238"/>
    </font>
    <font>
      <sz val="12"/>
      <color indexed="8"/>
      <name val="Calibri"/>
      <family val="2"/>
      <charset val="238"/>
    </font>
    <font>
      <sz val="11"/>
      <color indexed="8"/>
      <name val="Arial"/>
      <family val="2"/>
      <charset val="238"/>
    </font>
    <font>
      <b/>
      <sz val="14"/>
      <color indexed="8"/>
      <name val="Calibri"/>
      <family val="2"/>
      <charset val="238"/>
    </font>
    <font>
      <u/>
      <sz val="11"/>
      <color theme="10"/>
      <name val="Calibri"/>
      <family val="2"/>
      <charset val="238"/>
    </font>
    <font>
      <sz val="10"/>
      <name val="Arial"/>
      <family val="2"/>
      <charset val="238"/>
    </font>
    <font>
      <b/>
      <sz val="8"/>
      <color theme="1"/>
      <name val="Arial Narrow"/>
      <family val="2"/>
      <charset val="238"/>
    </font>
    <font>
      <sz val="8"/>
      <color theme="1"/>
      <name val="Arial Narrow"/>
      <family val="2"/>
      <charset val="238"/>
    </font>
    <font>
      <b/>
      <sz val="11"/>
      <name val="Arial Narrow"/>
      <family val="2"/>
      <charset val="238"/>
    </font>
    <font>
      <b/>
      <sz val="11"/>
      <color theme="1"/>
      <name val="Arial Narrow"/>
      <family val="2"/>
      <charset val="238"/>
    </font>
    <font>
      <b/>
      <sz val="10"/>
      <name val="Arial Narrow"/>
      <family val="2"/>
      <charset val="238"/>
    </font>
    <font>
      <b/>
      <sz val="8"/>
      <name val="Arial Narrow"/>
      <family val="2"/>
      <charset val="238"/>
    </font>
    <font>
      <b/>
      <sz val="18"/>
      <color indexed="8"/>
      <name val="Arial"/>
      <family val="2"/>
      <charset val="238"/>
    </font>
    <font>
      <b/>
      <sz val="10"/>
      <color rgb="FFFF0000"/>
      <name val="Arial Narrow"/>
      <family val="2"/>
      <charset val="238"/>
    </font>
    <font>
      <b/>
      <sz val="9"/>
      <color indexed="8"/>
      <name val="Calibri"/>
      <family val="2"/>
      <charset val="238"/>
    </font>
    <font>
      <b/>
      <sz val="11"/>
      <color rgb="FFFF0000"/>
      <name val="Arial Narrow"/>
      <family val="2"/>
      <charset val="238"/>
    </font>
    <font>
      <b/>
      <sz val="11"/>
      <color rgb="FF0070C0"/>
      <name val="Arial Narrow"/>
      <family val="2"/>
      <charset val="238"/>
    </font>
    <font>
      <b/>
      <sz val="10"/>
      <color rgb="FF0070C0"/>
      <name val="Arial Narrow"/>
      <family val="2"/>
      <charset val="238"/>
    </font>
    <font>
      <i/>
      <sz val="11"/>
      <color indexed="8"/>
      <name val="Arial"/>
      <family val="2"/>
      <charset val="238"/>
    </font>
    <font>
      <sz val="9"/>
      <color indexed="8"/>
      <name val="Calibri"/>
      <family val="2"/>
      <charset val="238"/>
    </font>
    <font>
      <sz val="9"/>
      <color indexed="8"/>
      <name val="Calibri"/>
      <family val="2"/>
    </font>
    <font>
      <sz val="9"/>
      <color indexed="8"/>
      <name val="Times New Roman"/>
      <family val="1"/>
      <charset val="238"/>
    </font>
    <font>
      <i/>
      <sz val="9"/>
      <color indexed="8"/>
      <name val="Times New Roman"/>
      <family val="1"/>
      <charset val="238"/>
    </font>
  </fonts>
  <fills count="7">
    <fill>
      <patternFill patternType="none"/>
    </fill>
    <fill>
      <patternFill patternType="gray125"/>
    </fill>
    <fill>
      <patternFill patternType="solid">
        <fgColor indexed="27"/>
        <bgColor indexed="64"/>
      </patternFill>
    </fill>
    <fill>
      <patternFill patternType="solid">
        <fgColor theme="2"/>
        <bgColor indexed="64"/>
      </patternFill>
    </fill>
    <fill>
      <patternFill patternType="solid">
        <fgColor theme="5" tint="0.59999389629810485"/>
        <bgColor indexed="64"/>
      </patternFill>
    </fill>
    <fill>
      <patternFill patternType="solid">
        <fgColor theme="0" tint="-0.14999847407452621"/>
        <bgColor indexed="64"/>
      </patternFill>
    </fill>
    <fill>
      <patternFill patternType="solid">
        <fgColor theme="2" tint="-9.9978637043366805E-2"/>
        <bgColor indexed="64"/>
      </patternFill>
    </fill>
  </fills>
  <borders count="25">
    <border>
      <left/>
      <right/>
      <top/>
      <bottom/>
      <diagonal/>
    </border>
    <border>
      <left style="double">
        <color indexed="8"/>
      </left>
      <right style="thin">
        <color indexed="8"/>
      </right>
      <top style="double">
        <color indexed="8"/>
      </top>
      <bottom style="hair">
        <color indexed="8"/>
      </bottom>
      <diagonal/>
    </border>
    <border>
      <left style="thin">
        <color indexed="8"/>
      </left>
      <right style="thin">
        <color indexed="8"/>
      </right>
      <top style="double">
        <color indexed="8"/>
      </top>
      <bottom style="hair">
        <color indexed="8"/>
      </bottom>
      <diagonal/>
    </border>
    <border>
      <left style="thin">
        <color indexed="8"/>
      </left>
      <right style="thin">
        <color indexed="8"/>
      </right>
      <top style="hair">
        <color indexed="8"/>
      </top>
      <bottom style="hair">
        <color indexed="8"/>
      </bottom>
      <diagonal/>
    </border>
    <border>
      <left style="thin">
        <color indexed="8"/>
      </left>
      <right/>
      <top/>
      <bottom/>
      <diagonal/>
    </border>
    <border>
      <left style="thin">
        <color indexed="8"/>
      </left>
      <right style="double">
        <color indexed="8"/>
      </right>
      <top style="double">
        <color indexed="8"/>
      </top>
      <bottom style="hair">
        <color indexed="8"/>
      </bottom>
      <diagonal/>
    </border>
    <border>
      <left style="double">
        <color indexed="8"/>
      </left>
      <right style="thin">
        <color indexed="8"/>
      </right>
      <top/>
      <bottom style="hair">
        <color indexed="8"/>
      </bottom>
      <diagonal/>
    </border>
    <border>
      <left style="thin">
        <color indexed="8"/>
      </left>
      <right style="double">
        <color indexed="8"/>
      </right>
      <top style="hair">
        <color indexed="8"/>
      </top>
      <bottom style="hair">
        <color indexed="8"/>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ck">
        <color indexed="64"/>
      </left>
      <right/>
      <top style="thick">
        <color indexed="64"/>
      </top>
      <bottom style="thick">
        <color indexed="64"/>
      </bottom>
      <diagonal/>
    </border>
    <border>
      <left/>
      <right style="thick">
        <color indexed="64"/>
      </right>
      <top style="thick">
        <color indexed="64"/>
      </top>
      <bottom style="thick">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thin">
        <color indexed="64"/>
      </right>
      <top style="thin">
        <color indexed="64"/>
      </top>
      <bottom/>
      <diagonal/>
    </border>
    <border>
      <left style="thin">
        <color indexed="64"/>
      </left>
      <right style="thin">
        <color indexed="64"/>
      </right>
      <top/>
      <bottom/>
      <diagonal/>
    </border>
    <border>
      <left style="medium">
        <color indexed="64"/>
      </left>
      <right/>
      <top/>
      <bottom style="medium">
        <color indexed="64"/>
      </bottom>
      <diagonal/>
    </border>
    <border>
      <left style="thin">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s>
  <cellStyleXfs count="6">
    <xf numFmtId="0" fontId="0" fillId="0" borderId="0"/>
    <xf numFmtId="0" fontId="18" fillId="0" borderId="0" applyNumberFormat="0" applyFill="0" applyBorder="0" applyAlignment="0" applyProtection="0"/>
    <xf numFmtId="0" fontId="18" fillId="0" borderId="0" applyNumberFormat="0" applyFill="0" applyBorder="0" applyAlignment="0" applyProtection="0">
      <alignment vertical="top"/>
      <protection locked="0"/>
    </xf>
    <xf numFmtId="0" fontId="11" fillId="0" borderId="0"/>
    <xf numFmtId="0" fontId="6" fillId="0" borderId="0"/>
    <xf numFmtId="0" fontId="6" fillId="0" borderId="0"/>
  </cellStyleXfs>
  <cellXfs count="98">
    <xf numFmtId="0" fontId="0" fillId="0" borderId="0" xfId="0"/>
    <xf numFmtId="0" fontId="4" fillId="0" borderId="0" xfId="0" applyFont="1" applyAlignment="1">
      <alignment vertical="center" wrapText="1"/>
    </xf>
    <xf numFmtId="0" fontId="7" fillId="0" borderId="1" xfId="4" applyFont="1" applyBorder="1" applyAlignment="1">
      <alignment horizontal="center" vertical="center" wrapText="1"/>
    </xf>
    <xf numFmtId="0" fontId="7" fillId="0" borderId="2" xfId="4" applyFont="1" applyBorder="1" applyAlignment="1">
      <alignment horizontal="center" vertical="center" wrapText="1"/>
    </xf>
    <xf numFmtId="0" fontId="8" fillId="0" borderId="3" xfId="5" applyFont="1" applyBorder="1" applyAlignment="1">
      <alignment horizontal="left" vertical="center" wrapText="1" indent="1"/>
    </xf>
    <xf numFmtId="0" fontId="7" fillId="0" borderId="4" xfId="4" applyFont="1" applyBorder="1" applyAlignment="1">
      <alignment horizontal="center" vertical="center" wrapText="1"/>
    </xf>
    <xf numFmtId="0" fontId="2" fillId="0" borderId="0" xfId="0" applyFont="1" applyAlignment="1">
      <alignment vertical="center"/>
    </xf>
    <xf numFmtId="0" fontId="4" fillId="0" borderId="0" xfId="0" applyFont="1" applyAlignment="1">
      <alignment vertical="center"/>
    </xf>
    <xf numFmtId="0" fontId="9" fillId="0" borderId="0" xfId="0" applyFont="1" applyAlignment="1">
      <alignment horizontal="center" vertical="center"/>
    </xf>
    <xf numFmtId="0" fontId="2" fillId="0" borderId="0" xfId="0" applyFont="1" applyAlignment="1">
      <alignment horizontal="left" vertical="center" indent="1"/>
    </xf>
    <xf numFmtId="0" fontId="7" fillId="0" borderId="5" xfId="4" applyFont="1" applyBorder="1" applyAlignment="1">
      <alignment horizontal="center" vertical="center" wrapText="1"/>
    </xf>
    <xf numFmtId="164" fontId="8" fillId="0" borderId="6" xfId="3" applyNumberFormat="1" applyFont="1" applyBorder="1" applyAlignment="1">
      <alignment horizontal="center" vertical="center" wrapText="1"/>
    </xf>
    <xf numFmtId="1" fontId="8" fillId="0" borderId="3" xfId="3" applyNumberFormat="1" applyFont="1" applyBorder="1" applyAlignment="1">
      <alignment horizontal="right" vertical="center" wrapText="1"/>
    </xf>
    <xf numFmtId="0" fontId="8" fillId="0" borderId="3" xfId="3" applyFont="1" applyBorder="1" applyAlignment="1">
      <alignment horizontal="left" vertical="center" wrapText="1" indent="1"/>
    </xf>
    <xf numFmtId="165" fontId="8" fillId="0" borderId="3" xfId="3" applyNumberFormat="1" applyFont="1" applyBorder="1" applyAlignment="1">
      <alignment horizontal="center" vertical="center" wrapText="1"/>
    </xf>
    <xf numFmtId="0" fontId="8" fillId="0" borderId="7" xfId="3" applyFont="1" applyBorder="1" applyAlignment="1">
      <alignment horizontal="center" vertical="center"/>
    </xf>
    <xf numFmtId="165" fontId="8" fillId="0" borderId="3" xfId="3" quotePrefix="1" applyNumberFormat="1" applyFont="1" applyBorder="1" applyAlignment="1">
      <alignment horizontal="center" vertical="center" wrapText="1"/>
    </xf>
    <xf numFmtId="0" fontId="8" fillId="0" borderId="4" xfId="3" applyFont="1" applyBorder="1" applyAlignment="1">
      <alignment horizontal="left" vertical="center" wrapText="1" indent="1"/>
    </xf>
    <xf numFmtId="165" fontId="8" fillId="0" borderId="3" xfId="3" applyNumberFormat="1" applyFont="1" applyBorder="1" applyAlignment="1">
      <alignment horizontal="left" vertical="center" wrapText="1" indent="1"/>
    </xf>
    <xf numFmtId="165" fontId="8" fillId="0" borderId="3" xfId="3" applyNumberFormat="1" applyFont="1" applyBorder="1" applyAlignment="1">
      <alignment horizontal="center" vertical="center"/>
    </xf>
    <xf numFmtId="1" fontId="8" fillId="0" borderId="3" xfId="3" applyNumberFormat="1" applyFont="1" applyBorder="1" applyAlignment="1">
      <alignment horizontal="right" vertical="center"/>
    </xf>
    <xf numFmtId="0" fontId="18" fillId="0" borderId="0" xfId="1" applyProtection="1"/>
    <xf numFmtId="0" fontId="10" fillId="0" borderId="0" xfId="0" applyFont="1"/>
    <xf numFmtId="0" fontId="12" fillId="0" borderId="0" xfId="0" applyFont="1" applyAlignment="1" applyProtection="1">
      <alignment horizontal="left" vertical="top" wrapText="1"/>
      <protection locked="0"/>
    </xf>
    <xf numFmtId="166" fontId="12" fillId="0" borderId="0" xfId="0" applyNumberFormat="1" applyFont="1" applyAlignment="1" applyProtection="1">
      <alignment horizontal="left" vertical="top" wrapText="1"/>
      <protection locked="0"/>
    </xf>
    <xf numFmtId="4" fontId="12" fillId="0" borderId="0" xfId="0" applyNumberFormat="1" applyFont="1" applyAlignment="1" applyProtection="1">
      <alignment horizontal="right" vertical="top" wrapText="1"/>
      <protection locked="0"/>
    </xf>
    <xf numFmtId="0" fontId="12" fillId="0" borderId="0" xfId="0" applyFont="1" applyAlignment="1" applyProtection="1">
      <alignment horizontal="center" vertical="center" wrapText="1"/>
      <protection locked="0"/>
    </xf>
    <xf numFmtId="0" fontId="8" fillId="0" borderId="0" xfId="3" applyFont="1" applyAlignment="1">
      <alignment horizontal="left" vertical="center" wrapText="1" indent="1"/>
    </xf>
    <xf numFmtId="0" fontId="15" fillId="0" borderId="0" xfId="0" applyFont="1"/>
    <xf numFmtId="0" fontId="13" fillId="0" borderId="0" xfId="0" applyFont="1" applyAlignment="1">
      <alignment horizontal="right" vertical="center"/>
    </xf>
    <xf numFmtId="0" fontId="14" fillId="3" borderId="8" xfId="0" applyFont="1" applyFill="1" applyBorder="1" applyAlignment="1">
      <alignment horizontal="left"/>
    </xf>
    <xf numFmtId="0" fontId="15" fillId="3" borderId="8" xfId="0" applyFont="1" applyFill="1" applyBorder="1"/>
    <xf numFmtId="0" fontId="15" fillId="3" borderId="9" xfId="0" applyFont="1" applyFill="1" applyBorder="1"/>
    <xf numFmtId="0" fontId="3" fillId="0" borderId="0" xfId="0" applyFont="1" applyAlignment="1">
      <alignment vertical="center"/>
    </xf>
    <xf numFmtId="0" fontId="15" fillId="0" borderId="8" xfId="0" applyFont="1" applyBorder="1"/>
    <xf numFmtId="0" fontId="15" fillId="0" borderId="9" xfId="0" applyFont="1" applyBorder="1" applyProtection="1">
      <protection locked="0"/>
    </xf>
    <xf numFmtId="0" fontId="15" fillId="0" borderId="9" xfId="0" applyFont="1" applyBorder="1"/>
    <xf numFmtId="49" fontId="15" fillId="0" borderId="0" xfId="0" applyNumberFormat="1" applyFont="1"/>
    <xf numFmtId="49" fontId="15" fillId="0" borderId="8" xfId="0" applyNumberFormat="1" applyFont="1" applyBorder="1" applyProtection="1">
      <protection locked="0"/>
    </xf>
    <xf numFmtId="0" fontId="16" fillId="0" borderId="0" xfId="0" applyFont="1" applyAlignment="1">
      <alignment horizontal="right" vertical="center"/>
    </xf>
    <xf numFmtId="0" fontId="19" fillId="0" borderId="0" xfId="0" applyFont="1"/>
    <xf numFmtId="3" fontId="20" fillId="5" borderId="16" xfId="0" applyNumberFormat="1" applyFont="1" applyFill="1" applyBorder="1" applyAlignment="1">
      <alignment horizontal="center" vertical="center" wrapText="1"/>
    </xf>
    <xf numFmtId="3" fontId="21" fillId="5" borderId="16" xfId="0" applyNumberFormat="1" applyFont="1" applyFill="1" applyBorder="1" applyAlignment="1">
      <alignment horizontal="center" vertical="center" wrapText="1"/>
    </xf>
    <xf numFmtId="0" fontId="22" fillId="0" borderId="16" xfId="0" applyFont="1" applyBorder="1" applyAlignment="1">
      <alignment horizontal="center" vertical="center" wrapText="1"/>
    </xf>
    <xf numFmtId="4" fontId="23" fillId="6" borderId="16" xfId="0" applyNumberFormat="1" applyFont="1" applyFill="1" applyBorder="1" applyAlignment="1">
      <alignment horizontal="right" vertical="center" wrapText="1"/>
    </xf>
    <xf numFmtId="4" fontId="23" fillId="0" borderId="16" xfId="0" applyNumberFormat="1" applyFont="1" applyBorder="1" applyAlignment="1">
      <alignment horizontal="right" vertical="center" wrapText="1"/>
    </xf>
    <xf numFmtId="4" fontId="0" fillId="0" borderId="0" xfId="0" applyNumberFormat="1"/>
    <xf numFmtId="0" fontId="24" fillId="0" borderId="16" xfId="0" applyFont="1" applyBorder="1" applyAlignment="1">
      <alignment horizontal="left" vertical="center" wrapText="1"/>
    </xf>
    <xf numFmtId="4" fontId="23" fillId="6" borderId="11" xfId="0" applyNumberFormat="1" applyFont="1" applyFill="1" applyBorder="1" applyAlignment="1">
      <alignment horizontal="right" vertical="center" wrapText="1"/>
    </xf>
    <xf numFmtId="0" fontId="24" fillId="0" borderId="15" xfId="0" applyFont="1" applyBorder="1" applyAlignment="1">
      <alignment horizontal="left" vertical="center" wrapText="1"/>
    </xf>
    <xf numFmtId="0" fontId="22" fillId="6" borderId="17" xfId="0" applyFont="1" applyFill="1" applyBorder="1" applyAlignment="1">
      <alignment horizontal="left" vertical="center" wrapText="1"/>
    </xf>
    <xf numFmtId="0" fontId="12" fillId="0" borderId="0" xfId="0" applyFont="1"/>
    <xf numFmtId="0" fontId="25" fillId="5" borderId="18" xfId="0" applyFont="1" applyFill="1" applyBorder="1" applyAlignment="1">
      <alignment horizontal="right" vertical="center" wrapText="1"/>
    </xf>
    <xf numFmtId="0" fontId="27" fillId="6" borderId="17" xfId="0" applyFont="1" applyFill="1" applyBorder="1" applyAlignment="1">
      <alignment horizontal="center" vertical="center" wrapText="1"/>
    </xf>
    <xf numFmtId="14" fontId="12" fillId="0" borderId="0" xfId="0" applyNumberFormat="1" applyFont="1" applyAlignment="1" applyProtection="1">
      <alignment horizontal="left" vertical="top" wrapText="1"/>
      <protection locked="0"/>
    </xf>
    <xf numFmtId="4" fontId="29" fillId="5" borderId="16" xfId="0" applyNumberFormat="1" applyFont="1" applyFill="1" applyBorder="1" applyAlignment="1">
      <alignment horizontal="right" vertical="center" wrapText="1"/>
    </xf>
    <xf numFmtId="4" fontId="30" fillId="5" borderId="16" xfId="0" applyNumberFormat="1" applyFont="1" applyFill="1" applyBorder="1" applyAlignment="1">
      <alignment horizontal="right" vertical="center" wrapText="1"/>
    </xf>
    <xf numFmtId="0" fontId="31" fillId="6" borderId="17" xfId="0" applyFont="1" applyFill="1" applyBorder="1" applyAlignment="1">
      <alignment horizontal="center" vertical="center" wrapText="1"/>
    </xf>
    <xf numFmtId="0" fontId="28" fillId="0" borderId="0" xfId="0" applyFont="1" applyAlignment="1">
      <alignment horizontal="right"/>
    </xf>
    <xf numFmtId="0" fontId="17" fillId="3" borderId="8" xfId="0" applyFont="1" applyFill="1" applyBorder="1" applyAlignment="1">
      <alignment horizontal="left"/>
    </xf>
    <xf numFmtId="0" fontId="1" fillId="2" borderId="20" xfId="0" applyFont="1" applyFill="1" applyBorder="1" applyAlignment="1">
      <alignment vertical="center" wrapText="1"/>
    </xf>
    <xf numFmtId="0" fontId="1" fillId="2" borderId="21" xfId="0" applyFont="1" applyFill="1" applyBorder="1" applyAlignment="1">
      <alignment vertical="center" wrapText="1"/>
    </xf>
    <xf numFmtId="0" fontId="1" fillId="2" borderId="22" xfId="0" applyFont="1" applyFill="1" applyBorder="1" applyAlignment="1">
      <alignment vertical="center" wrapText="1"/>
    </xf>
    <xf numFmtId="0" fontId="1" fillId="2" borderId="23" xfId="0" applyFont="1" applyFill="1" applyBorder="1" applyAlignment="1">
      <alignment vertical="center" wrapText="1"/>
    </xf>
    <xf numFmtId="0" fontId="1" fillId="2" borderId="23" xfId="0" applyFont="1" applyFill="1" applyBorder="1" applyAlignment="1">
      <alignment horizontal="right" vertical="center" wrapText="1"/>
    </xf>
    <xf numFmtId="0" fontId="1" fillId="2" borderId="24" xfId="0" applyFont="1" applyFill="1" applyBorder="1" applyAlignment="1">
      <alignment horizontal="right" vertical="center" wrapText="1"/>
    </xf>
    <xf numFmtId="4" fontId="12" fillId="0" borderId="0" xfId="0" applyNumberFormat="1" applyFont="1" applyAlignment="1" applyProtection="1">
      <alignment horizontal="left" vertical="top" wrapText="1"/>
      <protection locked="0"/>
    </xf>
    <xf numFmtId="4" fontId="28" fillId="6" borderId="17" xfId="0" applyNumberFormat="1" applyFont="1" applyFill="1" applyBorder="1"/>
    <xf numFmtId="0" fontId="33" fillId="0" borderId="0" xfId="0" applyFont="1" applyAlignment="1" applyProtection="1">
      <alignment horizontal="left" vertical="top" wrapText="1"/>
      <protection locked="0"/>
    </xf>
    <xf numFmtId="4" fontId="33" fillId="0" borderId="0" xfId="0" applyNumberFormat="1" applyFont="1" applyAlignment="1" applyProtection="1">
      <alignment horizontal="left" vertical="top" wrapText="1"/>
      <protection locked="0"/>
    </xf>
    <xf numFmtId="0" fontId="34" fillId="0" borderId="0" xfId="0" applyFont="1" applyAlignment="1" applyProtection="1">
      <alignment horizontal="left" vertical="top" wrapText="1"/>
      <protection locked="0"/>
    </xf>
    <xf numFmtId="0" fontId="18" fillId="0" borderId="9" xfId="1" applyBorder="1" applyProtection="1">
      <protection locked="0"/>
    </xf>
    <xf numFmtId="0" fontId="35" fillId="0" borderId="0" xfId="0" applyFont="1" applyAlignment="1">
      <alignment horizontal="left" vertical="top" wrapText="1"/>
    </xf>
    <xf numFmtId="0" fontId="10" fillId="0" borderId="0" xfId="0" applyFont="1" applyAlignment="1">
      <alignment horizontal="left" wrapText="1"/>
    </xf>
    <xf numFmtId="0" fontId="10" fillId="0" borderId="0" xfId="0" applyFont="1" applyAlignment="1">
      <alignment horizontal="left" vertical="top" wrapText="1"/>
    </xf>
    <xf numFmtId="0" fontId="0" fillId="0" borderId="0" xfId="0" applyAlignment="1">
      <alignment horizontal="center"/>
    </xf>
    <xf numFmtId="49" fontId="15" fillId="0" borderId="8" xfId="0" applyNumberFormat="1" applyFont="1" applyBorder="1" applyAlignment="1">
      <alignment horizontal="center"/>
    </xf>
    <xf numFmtId="0" fontId="15" fillId="0" borderId="8" xfId="0" applyFont="1" applyBorder="1" applyAlignment="1">
      <alignment horizontal="center"/>
    </xf>
    <xf numFmtId="166" fontId="17" fillId="4" borderId="12" xfId="0" applyNumberFormat="1" applyFont="1" applyFill="1" applyBorder="1" applyAlignment="1" applyProtection="1">
      <alignment horizontal="center"/>
      <protection locked="0"/>
    </xf>
    <xf numFmtId="166" fontId="17" fillId="4" borderId="13" xfId="0" applyNumberFormat="1" applyFont="1" applyFill="1" applyBorder="1" applyAlignment="1" applyProtection="1">
      <alignment horizontal="center"/>
      <protection locked="0"/>
    </xf>
    <xf numFmtId="0" fontId="26" fillId="0" borderId="0" xfId="0" applyFont="1" applyAlignment="1">
      <alignment horizontal="center" vertical="center"/>
    </xf>
    <xf numFmtId="0" fontId="16" fillId="0" borderId="0" xfId="0" applyFont="1" applyAlignment="1">
      <alignment horizontal="right" vertical="center"/>
    </xf>
    <xf numFmtId="0" fontId="16" fillId="0" borderId="0" xfId="0" applyFont="1" applyAlignment="1">
      <alignment horizontal="right"/>
    </xf>
    <xf numFmtId="0" fontId="3" fillId="0" borderId="0" xfId="0" applyFont="1" applyAlignment="1">
      <alignment horizontal="left" vertical="center"/>
    </xf>
    <xf numFmtId="0" fontId="32" fillId="0" borderId="10" xfId="0" applyFont="1" applyBorder="1" applyAlignment="1">
      <alignment horizontal="left" vertical="center" wrapText="1"/>
    </xf>
    <xf numFmtId="0" fontId="32" fillId="0" borderId="9" xfId="0" applyFont="1" applyBorder="1" applyAlignment="1">
      <alignment horizontal="left" vertical="center" wrapText="1"/>
    </xf>
    <xf numFmtId="0" fontId="32" fillId="0" borderId="18" xfId="0" applyFont="1" applyBorder="1" applyAlignment="1">
      <alignment horizontal="left" vertical="center" wrapText="1"/>
    </xf>
    <xf numFmtId="3" fontId="20" fillId="5" borderId="14" xfId="0" applyNumberFormat="1" applyFont="1" applyFill="1" applyBorder="1" applyAlignment="1">
      <alignment horizontal="center" vertical="center" wrapText="1"/>
    </xf>
    <xf numFmtId="3" fontId="20" fillId="5" borderId="15" xfId="0" applyNumberFormat="1" applyFont="1" applyFill="1" applyBorder="1" applyAlignment="1">
      <alignment horizontal="center" vertical="center" wrapText="1"/>
    </xf>
    <xf numFmtId="3" fontId="21" fillId="5" borderId="10" xfId="0" applyNumberFormat="1" applyFont="1" applyFill="1" applyBorder="1" applyAlignment="1">
      <alignment horizontal="center" vertical="center" wrapText="1"/>
    </xf>
    <xf numFmtId="3" fontId="21" fillId="5" borderId="9" xfId="0" applyNumberFormat="1" applyFont="1" applyFill="1" applyBorder="1" applyAlignment="1">
      <alignment horizontal="center" vertical="center" wrapText="1"/>
    </xf>
    <xf numFmtId="3" fontId="21" fillId="5" borderId="11" xfId="0" applyNumberFormat="1" applyFont="1" applyFill="1" applyBorder="1" applyAlignment="1">
      <alignment horizontal="center" vertical="center" wrapText="1"/>
    </xf>
    <xf numFmtId="0" fontId="25" fillId="5" borderId="14" xfId="0" applyFont="1" applyFill="1" applyBorder="1" applyAlignment="1">
      <alignment horizontal="center" vertical="center" wrapText="1"/>
    </xf>
    <xf numFmtId="0" fontId="25" fillId="5" borderId="19" xfId="0" applyFont="1" applyFill="1" applyBorder="1" applyAlignment="1">
      <alignment horizontal="center" vertical="center" wrapText="1"/>
    </xf>
    <xf numFmtId="0" fontId="25" fillId="5" borderId="15" xfId="0" applyFont="1" applyFill="1" applyBorder="1" applyAlignment="1">
      <alignment horizontal="center" vertical="center" wrapText="1"/>
    </xf>
    <xf numFmtId="3" fontId="20" fillId="5" borderId="10" xfId="0" applyNumberFormat="1" applyFont="1" applyFill="1" applyBorder="1" applyAlignment="1">
      <alignment horizontal="center" vertical="center" wrapText="1"/>
    </xf>
    <xf numFmtId="3" fontId="20" fillId="5" borderId="9" xfId="0" applyNumberFormat="1" applyFont="1" applyFill="1" applyBorder="1" applyAlignment="1">
      <alignment horizontal="center" vertical="center" wrapText="1"/>
    </xf>
    <xf numFmtId="3" fontId="20" fillId="5" borderId="11" xfId="0" applyNumberFormat="1" applyFont="1" applyFill="1" applyBorder="1" applyAlignment="1">
      <alignment horizontal="center" vertical="center" wrapText="1"/>
    </xf>
  </cellXfs>
  <cellStyles count="6">
    <cellStyle name="Hiperveza" xfId="1" builtinId="8"/>
    <cellStyle name="Hiperveza 2" xfId="2" xr:uid="{00000000-0005-0000-0000-000001000000}"/>
    <cellStyle name="Normalno" xfId="0" builtinId="0"/>
    <cellStyle name="Normalno 2" xfId="3" xr:uid="{00000000-0005-0000-0000-000002000000}"/>
    <cellStyle name="Obično_01_ZAGREBAČKA ŽUPANIJA" xfId="4" xr:uid="{00000000-0005-0000-0000-000004000000}"/>
    <cellStyle name="Obično_21_GRAD ZAGREB" xfId="5" xr:uid="{00000000-0005-0000-0000-000005000000}"/>
  </cellStyles>
  <dxfs count="12">
    <dxf>
      <font>
        <b val="0"/>
        <i val="0"/>
        <strike val="0"/>
        <condense val="0"/>
        <extend val="0"/>
        <outline val="0"/>
        <shadow val="0"/>
        <u val="none"/>
        <vertAlign val="baseline"/>
        <sz val="9"/>
        <color indexed="8"/>
        <name val="Calibri"/>
        <scheme val="none"/>
      </font>
      <numFmt numFmtId="4" formatCode="#,##0.00"/>
      <alignment horizontal="left" vertical="top" textRotation="0" wrapText="1" indent="0" justifyLastLine="0" shrinkToFit="0" readingOrder="0"/>
      <protection locked="0" hidden="0"/>
    </dxf>
    <dxf>
      <font>
        <b val="0"/>
        <i val="0"/>
        <strike val="0"/>
        <condense val="0"/>
        <extend val="0"/>
        <outline val="0"/>
        <shadow val="0"/>
        <u val="none"/>
        <vertAlign val="baseline"/>
        <sz val="9"/>
        <color indexed="8"/>
        <name val="Calibri"/>
        <scheme val="none"/>
      </font>
      <numFmt numFmtId="4" formatCode="#,##0.00"/>
      <alignment horizontal="left" vertical="top" textRotation="0" wrapText="1" indent="0" justifyLastLine="0" shrinkToFit="0" readingOrder="0"/>
      <protection locked="0" hidden="0"/>
    </dxf>
    <dxf>
      <font>
        <b val="0"/>
        <i val="0"/>
        <strike val="0"/>
        <condense val="0"/>
        <extend val="0"/>
        <outline val="0"/>
        <shadow val="0"/>
        <u val="none"/>
        <vertAlign val="baseline"/>
        <sz val="9"/>
        <color indexed="8"/>
        <name val="Calibri"/>
        <scheme val="none"/>
      </font>
      <numFmt numFmtId="167" formatCode="d/m/yyyy"/>
      <alignment horizontal="left" vertical="top" textRotation="0" wrapText="1" indent="0" justifyLastLine="0" shrinkToFit="0" readingOrder="0"/>
      <protection locked="0" hidden="0"/>
    </dxf>
    <dxf>
      <numFmt numFmtId="167" formatCode="d/m/yyyy"/>
      <alignment horizontal="left" vertical="top" textRotation="0" wrapText="1" indent="0" justifyLastLine="0" shrinkToFit="0" readingOrder="0"/>
    </dxf>
    <dxf>
      <font>
        <b val="0"/>
        <i val="0"/>
        <strike val="0"/>
        <condense val="0"/>
        <extend val="0"/>
        <outline val="0"/>
        <shadow val="0"/>
        <u val="none"/>
        <vertAlign val="baseline"/>
        <sz val="9"/>
        <color indexed="8"/>
        <name val="Calibri"/>
        <scheme val="none"/>
      </font>
      <alignment horizontal="left" vertical="top" textRotation="0" wrapText="1" indent="0" justifyLastLine="0" shrinkToFit="0" readingOrder="0"/>
      <protection locked="0" hidden="0"/>
    </dxf>
    <dxf>
      <font>
        <b val="0"/>
        <i val="0"/>
        <strike val="0"/>
        <condense val="0"/>
        <extend val="0"/>
        <outline val="0"/>
        <shadow val="0"/>
        <u val="none"/>
        <vertAlign val="baseline"/>
        <sz val="9"/>
        <color indexed="8"/>
        <name val="Calibri"/>
        <scheme val="none"/>
      </font>
      <numFmt numFmtId="166" formatCode="00000000000"/>
      <alignment horizontal="left" vertical="top" textRotation="0" wrapText="1" indent="0" justifyLastLine="0" shrinkToFit="0" readingOrder="0"/>
      <protection locked="0" hidden="0"/>
    </dxf>
    <dxf>
      <font>
        <b val="0"/>
        <i val="0"/>
        <strike val="0"/>
        <condense val="0"/>
        <extend val="0"/>
        <outline val="0"/>
        <shadow val="0"/>
        <u val="none"/>
        <vertAlign val="baseline"/>
        <sz val="9"/>
        <color indexed="8"/>
        <name val="Calibri"/>
        <scheme val="none"/>
      </font>
      <alignment horizontal="left" vertical="top" textRotation="0" wrapText="1" indent="0" justifyLastLine="0" shrinkToFit="0" readingOrder="0"/>
      <protection locked="0" hidden="0"/>
    </dxf>
    <dxf>
      <font>
        <b val="0"/>
        <i val="0"/>
        <strike val="0"/>
        <condense val="0"/>
        <extend val="0"/>
        <outline val="0"/>
        <shadow val="0"/>
        <u val="none"/>
        <vertAlign val="baseline"/>
        <sz val="9"/>
        <color indexed="8"/>
        <name val="Calibri"/>
        <scheme val="none"/>
      </font>
      <alignment horizontal="left" vertical="top" textRotation="0" wrapText="1" indent="0" justifyLastLine="0" shrinkToFit="0" readingOrder="0"/>
      <protection locked="0" hidden="0"/>
    </dxf>
    <dxf>
      <border outline="0">
        <top style="medium">
          <color indexed="64"/>
        </top>
      </border>
    </dxf>
    <dxf>
      <alignment horizontal="left" vertical="top" textRotation="0" wrapText="1" indent="0" justifyLastLine="0" shrinkToFit="0" readingOrder="0"/>
    </dxf>
    <dxf>
      <border outline="0">
        <bottom style="medium">
          <color indexed="64"/>
        </bottom>
      </border>
    </dxf>
    <dxf>
      <alignment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552450</xdr:colOff>
      <xdr:row>0</xdr:row>
      <xdr:rowOff>0</xdr:rowOff>
    </xdr:from>
    <xdr:to>
      <xdr:col>5</xdr:col>
      <xdr:colOff>409734</xdr:colOff>
      <xdr:row>6</xdr:row>
      <xdr:rowOff>175719</xdr:rowOff>
    </xdr:to>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stretch>
          <a:fillRect/>
        </a:stretch>
      </xdr:blipFill>
      <xdr:spPr>
        <a:xfrm>
          <a:off x="2581275" y="0"/>
          <a:ext cx="1209834" cy="1318719"/>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4:H16" totalsRowShown="0" headerRowDxfId="11" dataDxfId="9" headerRowBorderDxfId="10" tableBorderDxfId="8">
  <tableColumns count="8">
    <tableColumn id="1" xr3:uid="{00000000-0010-0000-0000-000001000000}" name="PROGRAMSKA DJELATNOST_x000a_(odabrati s padajućeg izbornika)" dataDxfId="7"/>
    <tableColumn id="2" xr3:uid="{00000000-0010-0000-0000-000002000000}" name="NAZIV PROGRAMA" dataDxfId="6"/>
    <tableColumn id="3" xr3:uid="{00000000-0010-0000-0000-000003000000}" name="POVEZNICA S GODIŠNJIM PLANOM I PROGRAMOM RADA  (navesti elemente iz Godišnjeg plana koji se ostvaruju navedenim programom)" dataDxfId="5"/>
    <tableColumn id="4" xr3:uid="{00000000-0010-0000-0000-000004000000}" name="KRATKI OPIS PROGRAMA_x000a_(ujedno navesti aktivnosti koje će se provoditi programom)" dataDxfId="4"/>
    <tableColumn id="5" xr3:uid="{00000000-0010-0000-0000-000005000000}" name="VRIJEME REALIZACIJE_x000a_(početak)" dataDxfId="3"/>
    <tableColumn id="8" xr3:uid="{00000000-0010-0000-0000-000008000000}" name="VRIJEME REALIZACIJE_x000a_(kraj)" dataDxfId="2"/>
    <tableColumn id="6" xr3:uid="{00000000-0010-0000-0000-000006000000}" name="UKUPNI TROŠKOVI" dataDxfId="1"/>
    <tableColumn id="7" xr3:uid="{00000000-0010-0000-0000-000007000000}" name="TRAŽENI IZNOS" dataDxfId="0"/>
  </tableColumns>
  <tableStyleInfo name="TableStyleLight15" showFirstColumn="0" showLastColumn="0" showRowStripes="0"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toni.glucina@a-m-narona.hr" TargetMode="External"/></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I95"/>
  <sheetViews>
    <sheetView view="pageLayout" topLeftCell="A15" zoomScaleNormal="100" workbookViewId="0">
      <selection activeCell="D36" sqref="D36"/>
    </sheetView>
  </sheetViews>
  <sheetFormatPr defaultRowHeight="15" x14ac:dyDescent="0.25"/>
  <cols>
    <col min="1" max="8" width="9.42578125" customWidth="1"/>
  </cols>
  <sheetData>
    <row r="1" spans="1:9" ht="15" customHeight="1" x14ac:dyDescent="0.25">
      <c r="A1" s="6"/>
    </row>
    <row r="2" spans="1:9" x14ac:dyDescent="0.25">
      <c r="A2" s="6"/>
    </row>
    <row r="3" spans="1:9" x14ac:dyDescent="0.25">
      <c r="A3" s="6"/>
    </row>
    <row r="4" spans="1:9" x14ac:dyDescent="0.25">
      <c r="A4" s="6"/>
    </row>
    <row r="5" spans="1:9" x14ac:dyDescent="0.25">
      <c r="A5" s="7"/>
    </row>
    <row r="6" spans="1:9" x14ac:dyDescent="0.25">
      <c r="A6" s="21"/>
    </row>
    <row r="9" spans="1:9" ht="28.5" customHeight="1" x14ac:dyDescent="0.25">
      <c r="A9" s="80" t="s">
        <v>141</v>
      </c>
      <c r="B9" s="80"/>
      <c r="C9" s="80"/>
      <c r="D9" s="80"/>
      <c r="E9" s="80"/>
      <c r="F9" s="80"/>
      <c r="G9" s="80"/>
      <c r="H9" s="80"/>
      <c r="I9" s="80"/>
    </row>
    <row r="10" spans="1:9" ht="29.25" customHeight="1" x14ac:dyDescent="0.25">
      <c r="A10" s="80" t="s">
        <v>507</v>
      </c>
      <c r="B10" s="80"/>
      <c r="C10" s="80"/>
      <c r="D10" s="80"/>
      <c r="E10" s="80"/>
      <c r="F10" s="80"/>
      <c r="G10" s="80"/>
      <c r="H10" s="80"/>
      <c r="I10" s="80"/>
    </row>
    <row r="11" spans="1:9" ht="27.75" customHeight="1" x14ac:dyDescent="0.25">
      <c r="A11" s="80" t="s">
        <v>512</v>
      </c>
      <c r="B11" s="80"/>
      <c r="C11" s="80"/>
      <c r="D11" s="80"/>
      <c r="E11" s="80"/>
      <c r="F11" s="80"/>
      <c r="G11" s="80"/>
      <c r="H11" s="80"/>
      <c r="I11" s="80"/>
    </row>
    <row r="12" spans="1:9" ht="18" x14ac:dyDescent="0.25">
      <c r="E12" s="8"/>
    </row>
    <row r="13" spans="1:9" ht="15.75" thickBot="1" x14ac:dyDescent="0.3"/>
    <row r="14" spans="1:9" ht="20.25" thickTop="1" thickBot="1" x14ac:dyDescent="0.35">
      <c r="A14" s="82" t="s">
        <v>180</v>
      </c>
      <c r="B14" s="82"/>
      <c r="C14" s="82"/>
      <c r="D14" s="78">
        <v>85570198172</v>
      </c>
      <c r="E14" s="79"/>
      <c r="F14" s="28"/>
      <c r="G14" s="28"/>
      <c r="H14" s="28"/>
      <c r="I14" s="28"/>
    </row>
    <row r="15" spans="1:9" ht="16.5" thickTop="1" x14ac:dyDescent="0.25">
      <c r="A15" s="82"/>
      <c r="B15" s="82"/>
      <c r="C15" s="82"/>
      <c r="D15" s="28"/>
      <c r="E15" s="28"/>
      <c r="F15" s="28"/>
      <c r="G15" s="28"/>
      <c r="H15" s="28"/>
      <c r="I15" s="28"/>
    </row>
    <row r="16" spans="1:9" ht="18.75" x14ac:dyDescent="0.3">
      <c r="A16" s="81" t="s">
        <v>178</v>
      </c>
      <c r="B16" s="81"/>
      <c r="C16" s="81"/>
      <c r="D16" s="59" t="str">
        <f>+VLOOKUP($D$14,'Registar proračunskih korisnika'!B:D,3,0)</f>
        <v>ARHEOLOŠKI MUZEJ NARONA</v>
      </c>
      <c r="E16" s="31"/>
      <c r="F16" s="31"/>
      <c r="G16" s="31"/>
      <c r="H16" s="31"/>
      <c r="I16" s="28"/>
    </row>
    <row r="17" spans="1:9" ht="15.75" x14ac:dyDescent="0.25">
      <c r="A17" s="81" t="s">
        <v>32</v>
      </c>
      <c r="B17" s="81"/>
      <c r="C17" s="81"/>
      <c r="D17" s="30" t="str">
        <f>+VLOOKUP($D$14,'Registar proračunskih korisnika'!B:E,4,0)</f>
        <v>NARONSKI TRG 6</v>
      </c>
      <c r="E17" s="31"/>
      <c r="F17" s="31"/>
      <c r="G17" s="31"/>
      <c r="H17" s="31"/>
      <c r="I17" s="28"/>
    </row>
    <row r="18" spans="1:9" ht="15.75" x14ac:dyDescent="0.25">
      <c r="A18" s="81" t="s">
        <v>33</v>
      </c>
      <c r="B18" s="81"/>
      <c r="C18" s="81"/>
      <c r="D18" s="30" t="str">
        <f>+VLOOKUP($D$14,'Registar proračunskih korisnika'!B:F,5,0)</f>
        <v>20352 VID</v>
      </c>
      <c r="E18" s="31"/>
      <c r="F18" s="31"/>
      <c r="G18" s="31"/>
      <c r="H18" s="31"/>
      <c r="I18" s="28"/>
    </row>
    <row r="19" spans="1:9" ht="15.75" x14ac:dyDescent="0.25">
      <c r="A19" s="81" t="s">
        <v>34</v>
      </c>
      <c r="B19" s="81"/>
      <c r="C19" s="81"/>
      <c r="D19" s="30">
        <f>+VLOOKUP($D$14,'Registar proračunskih korisnika'!B:G,6,0)</f>
        <v>2071061</v>
      </c>
      <c r="E19" s="31"/>
      <c r="F19" s="31"/>
      <c r="G19" s="31"/>
      <c r="H19" s="31"/>
      <c r="I19" s="28"/>
    </row>
    <row r="20" spans="1:9" ht="15.75" x14ac:dyDescent="0.25">
      <c r="A20" s="39"/>
      <c r="B20" s="39"/>
      <c r="C20" s="39" t="s">
        <v>142</v>
      </c>
      <c r="D20" s="30">
        <f>+VLOOKUP($D$14,'Registar proračunskih korisnika'!B:D,2,0)</f>
        <v>40631</v>
      </c>
      <c r="E20" s="32"/>
      <c r="F20" s="32"/>
      <c r="G20" s="32"/>
      <c r="H20" s="32"/>
      <c r="I20" s="28"/>
    </row>
    <row r="21" spans="1:9" ht="15.75" x14ac:dyDescent="0.25">
      <c r="A21" s="39"/>
      <c r="B21" s="39"/>
      <c r="C21" s="39" t="s">
        <v>179</v>
      </c>
      <c r="D21" s="30" t="str">
        <f>+VLOOKUP($D$14,'Registar proračunskih korisnika'!B:J,9,0)</f>
        <v>A780001</v>
      </c>
      <c r="E21" s="30"/>
      <c r="F21" s="30"/>
      <c r="G21" s="30"/>
      <c r="H21" s="30"/>
      <c r="I21" s="28"/>
    </row>
    <row r="22" spans="1:9" ht="15.75" x14ac:dyDescent="0.25">
      <c r="A22" s="29"/>
      <c r="B22" s="29"/>
      <c r="C22" s="29"/>
      <c r="D22" s="28"/>
      <c r="E22" s="28"/>
      <c r="F22" s="28"/>
      <c r="G22" s="28"/>
      <c r="H22" s="28"/>
      <c r="I22" s="28"/>
    </row>
    <row r="23" spans="1:9" ht="15.75" x14ac:dyDescent="0.25">
      <c r="A23" s="29"/>
      <c r="B23" s="29"/>
      <c r="C23" s="29"/>
      <c r="D23" s="28"/>
      <c r="E23" s="28"/>
      <c r="F23" s="28"/>
      <c r="G23" s="28"/>
      <c r="H23" s="28"/>
      <c r="I23" s="28"/>
    </row>
    <row r="24" spans="1:9" ht="15.75" x14ac:dyDescent="0.25">
      <c r="A24" s="29"/>
      <c r="B24" s="29"/>
      <c r="C24" s="29"/>
      <c r="D24" s="28"/>
      <c r="E24" s="28"/>
      <c r="F24" s="28"/>
      <c r="G24" s="28"/>
      <c r="H24" s="28"/>
      <c r="I24" s="28"/>
    </row>
    <row r="25" spans="1:9" ht="15.75" x14ac:dyDescent="0.25">
      <c r="A25" s="29"/>
      <c r="B25" s="29"/>
      <c r="C25" s="29"/>
      <c r="D25" s="28"/>
      <c r="E25" s="28"/>
      <c r="F25" s="28"/>
      <c r="G25" s="28"/>
      <c r="H25" s="28"/>
      <c r="I25" s="28"/>
    </row>
    <row r="26" spans="1:9" ht="15.75" x14ac:dyDescent="0.25">
      <c r="A26" s="28"/>
      <c r="B26" s="28"/>
      <c r="C26" s="28"/>
      <c r="D26" s="28"/>
      <c r="E26" s="28"/>
      <c r="F26" s="28"/>
      <c r="G26" s="28"/>
      <c r="H26" s="28"/>
      <c r="I26" s="28"/>
    </row>
    <row r="27" spans="1:9" ht="15.75" x14ac:dyDescent="0.25">
      <c r="A27" s="33" t="s">
        <v>497</v>
      </c>
      <c r="B27" s="33"/>
      <c r="C27" s="33"/>
      <c r="D27" s="33"/>
      <c r="E27" s="28"/>
      <c r="F27" s="28"/>
      <c r="G27" s="28"/>
      <c r="H27" s="28"/>
      <c r="I27" s="28"/>
    </row>
    <row r="28" spans="1:9" ht="15.75" x14ac:dyDescent="0.25">
      <c r="A28" s="33"/>
      <c r="B28" s="33"/>
      <c r="C28" s="33"/>
      <c r="D28" s="33"/>
      <c r="E28" s="28"/>
      <c r="F28" s="28"/>
      <c r="G28" s="28"/>
      <c r="H28" s="28"/>
      <c r="I28" s="28"/>
    </row>
    <row r="29" spans="1:9" ht="15.75" x14ac:dyDescent="0.25">
      <c r="A29" s="28"/>
      <c r="B29" s="29" t="s">
        <v>36</v>
      </c>
      <c r="C29" s="38" t="s">
        <v>540</v>
      </c>
      <c r="D29" s="34"/>
      <c r="E29" s="34"/>
      <c r="F29" s="34"/>
      <c r="G29" s="34"/>
      <c r="H29" s="34"/>
      <c r="I29" s="28"/>
    </row>
    <row r="30" spans="1:9" ht="15.75" x14ac:dyDescent="0.25">
      <c r="A30" s="28"/>
      <c r="B30" s="29" t="s">
        <v>35</v>
      </c>
      <c r="C30" s="35" t="s">
        <v>570</v>
      </c>
      <c r="D30" s="36"/>
      <c r="E30" s="36"/>
      <c r="F30" s="36"/>
      <c r="G30" s="36"/>
      <c r="H30" s="36"/>
      <c r="I30" s="28"/>
    </row>
    <row r="31" spans="1:9" ht="15.75" x14ac:dyDescent="0.25">
      <c r="A31" s="28"/>
      <c r="B31" s="29" t="s">
        <v>37</v>
      </c>
      <c r="C31" s="71" t="s">
        <v>541</v>
      </c>
      <c r="D31" s="36"/>
      <c r="E31" s="36"/>
      <c r="F31" s="36"/>
      <c r="G31" s="36"/>
      <c r="H31" s="36"/>
      <c r="I31" s="28"/>
    </row>
    <row r="32" spans="1:9" ht="15.75" x14ac:dyDescent="0.25">
      <c r="A32" s="28"/>
      <c r="B32" s="28"/>
      <c r="C32" s="28"/>
      <c r="D32" s="28"/>
      <c r="E32" s="28"/>
      <c r="F32" s="28"/>
      <c r="G32" s="28"/>
      <c r="H32" s="28"/>
      <c r="I32" s="28"/>
    </row>
    <row r="33" spans="1:9" ht="15.75" x14ac:dyDescent="0.25">
      <c r="A33" s="28"/>
      <c r="B33" s="28"/>
      <c r="C33" s="28"/>
      <c r="D33" s="28"/>
      <c r="E33" s="28"/>
      <c r="F33" s="28"/>
      <c r="G33" s="28"/>
      <c r="H33" s="28"/>
      <c r="I33" s="28"/>
    </row>
    <row r="34" spans="1:9" ht="15.75" x14ac:dyDescent="0.25">
      <c r="A34" s="28"/>
      <c r="B34" s="28"/>
      <c r="C34" s="28"/>
      <c r="D34" s="28"/>
      <c r="E34" s="28"/>
      <c r="F34" s="28"/>
      <c r="G34" s="28"/>
      <c r="H34" s="28"/>
      <c r="I34" s="28"/>
    </row>
    <row r="35" spans="1:9" ht="15.75" x14ac:dyDescent="0.25">
      <c r="A35" s="28"/>
      <c r="B35" s="28"/>
      <c r="C35" s="28"/>
      <c r="D35" s="28"/>
      <c r="E35" s="28"/>
      <c r="F35" s="28"/>
      <c r="G35" s="28"/>
      <c r="H35" s="28"/>
      <c r="I35" s="28"/>
    </row>
    <row r="36" spans="1:9" ht="15.75" x14ac:dyDescent="0.25">
      <c r="A36" s="28"/>
      <c r="B36" s="28"/>
      <c r="C36" s="28"/>
      <c r="D36" s="28"/>
      <c r="E36" s="28"/>
      <c r="F36" s="75" t="s">
        <v>510</v>
      </c>
      <c r="G36" s="75"/>
      <c r="H36" s="75"/>
      <c r="I36" s="75"/>
    </row>
    <row r="37" spans="1:9" ht="15.75" x14ac:dyDescent="0.25">
      <c r="A37" s="28"/>
      <c r="B37" s="28"/>
      <c r="C37" s="28"/>
      <c r="D37" s="28"/>
      <c r="E37" s="28"/>
      <c r="F37" s="28"/>
      <c r="G37" s="28"/>
      <c r="H37" s="28"/>
      <c r="I37" s="28"/>
    </row>
    <row r="38" spans="1:9" ht="15.75" x14ac:dyDescent="0.25">
      <c r="A38" s="28"/>
      <c r="B38" s="28"/>
      <c r="C38" s="28"/>
      <c r="D38" s="28"/>
      <c r="E38" s="37"/>
      <c r="F38" s="76" t="str">
        <f>+C29</f>
        <v>TONI GLUČINA</v>
      </c>
      <c r="G38" s="77"/>
      <c r="H38" s="77"/>
      <c r="I38" s="77"/>
    </row>
    <row r="39" spans="1:9" ht="15.75" x14ac:dyDescent="0.25">
      <c r="A39" s="28"/>
      <c r="B39" s="28"/>
      <c r="C39" s="28"/>
      <c r="D39" s="28"/>
      <c r="E39" s="28"/>
      <c r="F39" s="28"/>
      <c r="G39" s="28"/>
      <c r="H39" s="28"/>
      <c r="I39" s="28"/>
    </row>
    <row r="40" spans="1:9" ht="15.75" x14ac:dyDescent="0.25">
      <c r="A40" s="28"/>
      <c r="B40" s="28"/>
      <c r="C40" s="28"/>
      <c r="D40" s="28"/>
      <c r="E40" s="28"/>
      <c r="F40" s="28"/>
      <c r="G40" s="28"/>
      <c r="H40" s="28"/>
      <c r="I40" s="28"/>
    </row>
    <row r="41" spans="1:9" ht="15.75" x14ac:dyDescent="0.25">
      <c r="A41" s="28"/>
      <c r="B41" s="28"/>
      <c r="C41" s="28"/>
      <c r="D41" s="28"/>
      <c r="E41" s="28"/>
      <c r="F41" s="28"/>
      <c r="G41" s="28"/>
      <c r="H41" s="28"/>
      <c r="I41" s="28"/>
    </row>
    <row r="42" spans="1:9" ht="15.75" x14ac:dyDescent="0.25">
      <c r="A42" s="28"/>
      <c r="B42" s="28"/>
      <c r="C42" s="28"/>
      <c r="D42" s="28"/>
      <c r="E42" s="28"/>
      <c r="F42" s="28"/>
      <c r="G42" s="28"/>
      <c r="H42" s="28"/>
      <c r="I42" s="28"/>
    </row>
    <row r="43" spans="1:9" ht="15.75" x14ac:dyDescent="0.25">
      <c r="B43" s="28"/>
      <c r="C43" s="28"/>
      <c r="D43" s="28"/>
      <c r="E43" s="28"/>
      <c r="F43" s="28"/>
      <c r="G43" s="28"/>
      <c r="H43" s="28"/>
      <c r="I43" s="28"/>
    </row>
    <row r="44" spans="1:9" x14ac:dyDescent="0.25">
      <c r="A44" s="9"/>
    </row>
    <row r="45" spans="1:9" x14ac:dyDescent="0.25">
      <c r="A45" s="9"/>
    </row>
    <row r="46" spans="1:9" x14ac:dyDescent="0.25">
      <c r="A46" s="9"/>
    </row>
    <row r="47" spans="1:9" x14ac:dyDescent="0.25">
      <c r="A47" s="9"/>
    </row>
    <row r="50" ht="15" customHeight="1" x14ac:dyDescent="0.25"/>
    <row r="54" ht="13.5" customHeight="1" x14ac:dyDescent="0.25"/>
    <row r="55" ht="38.25" customHeight="1" x14ac:dyDescent="0.25"/>
    <row r="56" ht="51" customHeight="1" x14ac:dyDescent="0.25"/>
    <row r="57" ht="28.35" customHeight="1" x14ac:dyDescent="0.25"/>
    <row r="58" ht="51" customHeight="1" x14ac:dyDescent="0.25"/>
    <row r="59" ht="28.35" customHeight="1" x14ac:dyDescent="0.25"/>
    <row r="60" ht="51" customHeight="1" x14ac:dyDescent="0.25"/>
    <row r="61" ht="28.35" customHeight="1" x14ac:dyDescent="0.25"/>
    <row r="62" ht="51" customHeight="1" x14ac:dyDescent="0.25"/>
    <row r="63" ht="28.35" customHeight="1" x14ac:dyDescent="0.25"/>
    <row r="64" ht="51" customHeight="1" x14ac:dyDescent="0.25"/>
    <row r="65" ht="28.35" customHeight="1" x14ac:dyDescent="0.25"/>
    <row r="66" ht="51" customHeight="1" x14ac:dyDescent="0.25"/>
    <row r="67" ht="28.35" customHeight="1" x14ac:dyDescent="0.25"/>
    <row r="68" ht="51" customHeight="1" x14ac:dyDescent="0.25"/>
    <row r="69" ht="28.35" customHeight="1" x14ac:dyDescent="0.25"/>
    <row r="70" ht="51" customHeight="1" x14ac:dyDescent="0.25"/>
    <row r="71" ht="28.35" customHeight="1" x14ac:dyDescent="0.25"/>
    <row r="72" ht="19.5" customHeight="1" x14ac:dyDescent="0.25"/>
    <row r="73" ht="39" customHeight="1" x14ac:dyDescent="0.25"/>
    <row r="74" ht="51" customHeight="1" x14ac:dyDescent="0.25"/>
    <row r="75" ht="28.35" customHeight="1" x14ac:dyDescent="0.25"/>
    <row r="76" ht="51" customHeight="1" x14ac:dyDescent="0.25"/>
    <row r="77" ht="28.35" customHeight="1" x14ac:dyDescent="0.25"/>
    <row r="78" ht="51" customHeight="1" x14ac:dyDescent="0.25"/>
    <row r="79" ht="28.35" customHeight="1" x14ac:dyDescent="0.25"/>
    <row r="80" ht="51" customHeight="1" x14ac:dyDescent="0.25"/>
    <row r="81" ht="28.35" customHeight="1" x14ac:dyDescent="0.25"/>
    <row r="82" ht="51" customHeight="1" x14ac:dyDescent="0.25"/>
    <row r="83" ht="28.35" customHeight="1" x14ac:dyDescent="0.25"/>
    <row r="84" ht="51" customHeight="1" x14ac:dyDescent="0.25"/>
    <row r="85" ht="28.35" customHeight="1" x14ac:dyDescent="0.25"/>
    <row r="86" ht="51" customHeight="1" x14ac:dyDescent="0.25"/>
    <row r="87" ht="28.35" customHeight="1" x14ac:dyDescent="0.25"/>
    <row r="88" ht="51" customHeight="1" x14ac:dyDescent="0.25"/>
    <row r="89" ht="28.35" customHeight="1" x14ac:dyDescent="0.25"/>
    <row r="90" ht="51" customHeight="1" x14ac:dyDescent="0.25"/>
    <row r="91" ht="19.5" customHeight="1" x14ac:dyDescent="0.25"/>
    <row r="92" ht="15" customHeight="1" x14ac:dyDescent="0.25"/>
    <row r="95" ht="18.75" customHeight="1" x14ac:dyDescent="0.25"/>
  </sheetData>
  <mergeCells count="12">
    <mergeCell ref="F36:I36"/>
    <mergeCell ref="F38:I38"/>
    <mergeCell ref="D14:E14"/>
    <mergeCell ref="A9:I9"/>
    <mergeCell ref="A10:I10"/>
    <mergeCell ref="A11:I11"/>
    <mergeCell ref="A19:C19"/>
    <mergeCell ref="A14:C14"/>
    <mergeCell ref="A15:C15"/>
    <mergeCell ref="A16:C16"/>
    <mergeCell ref="A17:C17"/>
    <mergeCell ref="A18:C18"/>
  </mergeCells>
  <dataValidations count="1">
    <dataValidation type="custom" allowBlank="1" showInputMessage="1" showErrorMessage="1" errorTitle="Krivi email" error="Upisani email je pogrešan jer ili sadrži razmak ili ne sadrži @." sqref="C31" xr:uid="{00000000-0002-0000-0000-000000000000}">
      <formula1>+AND(FIND("@",C31),FIND(".",C31),ISERROR(FIND(" ",C31)))</formula1>
    </dataValidation>
  </dataValidations>
  <hyperlinks>
    <hyperlink ref="C31" r:id="rId1" xr:uid="{00000000-0004-0000-0000-000000000000}"/>
  </hyperlinks>
  <pageMargins left="0.70866141732283472" right="0.70866141732283472" top="0.74803149606299213" bottom="0.74803149606299213" header="0.31496062992125984" footer="0.31496062992125984"/>
  <pageSetup paperSize="9" orientation="portrait" horizontalDpi="200" verticalDpi="200" r:id="rId2"/>
  <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FF00"/>
  </sheetPr>
  <dimension ref="A1:H170"/>
  <sheetViews>
    <sheetView tabSelected="1" topLeftCell="A4" zoomScaleNormal="100" zoomScaleSheetLayoutView="100" zoomScalePageLayoutView="85" workbookViewId="0">
      <selection activeCell="K7" sqref="K7"/>
    </sheetView>
  </sheetViews>
  <sheetFormatPr defaultColWidth="9.140625" defaultRowHeight="15" customHeight="1" x14ac:dyDescent="0.2"/>
  <cols>
    <col min="1" max="1" width="10" style="26" customWidth="1"/>
    <col min="2" max="2" width="26.28515625" style="23" customWidth="1"/>
    <col min="3" max="3" width="20.140625" style="24" customWidth="1"/>
    <col min="4" max="4" width="40.140625" style="23" customWidth="1"/>
    <col min="5" max="6" width="12.5703125" style="23" customWidth="1"/>
    <col min="7" max="7" width="15" style="23" customWidth="1"/>
    <col min="8" max="8" width="15" style="25" customWidth="1"/>
    <col min="9" max="16384" width="9.140625" style="22"/>
  </cols>
  <sheetData>
    <row r="1" spans="1:8" customFormat="1" ht="23.25" customHeight="1" x14ac:dyDescent="0.25">
      <c r="A1" s="83" t="s">
        <v>513</v>
      </c>
      <c r="B1" s="83"/>
      <c r="C1" s="83"/>
      <c r="D1" s="83"/>
      <c r="E1" s="83"/>
      <c r="F1" s="83"/>
      <c r="G1" s="83"/>
      <c r="H1" s="83"/>
    </row>
    <row r="2" spans="1:8" customFormat="1" ht="15.75" thickBot="1" x14ac:dyDescent="0.3">
      <c r="A2" s="84" t="s">
        <v>500</v>
      </c>
      <c r="B2" s="85"/>
      <c r="C2" s="85"/>
      <c r="D2" s="85"/>
      <c r="E2" s="85"/>
      <c r="F2" s="85"/>
      <c r="G2" s="85"/>
      <c r="H2" s="86"/>
    </row>
    <row r="3" spans="1:8" customFormat="1" ht="15" customHeight="1" thickBot="1" x14ac:dyDescent="0.3">
      <c r="E3" s="58" t="s">
        <v>502</v>
      </c>
      <c r="F3" s="58"/>
      <c r="G3" s="67">
        <f>SUM(Table1[UKUPNI TROŠKOVI])</f>
        <v>2054700</v>
      </c>
      <c r="H3" s="67">
        <f>SUM(Table1[TRAŽENI IZNOS])</f>
        <v>2026600</v>
      </c>
    </row>
    <row r="4" spans="1:8" customFormat="1" ht="90.75" customHeight="1" thickBot="1" x14ac:dyDescent="0.3">
      <c r="A4" s="60" t="s">
        <v>181</v>
      </c>
      <c r="B4" s="61" t="s">
        <v>0</v>
      </c>
      <c r="C4" s="62" t="s">
        <v>498</v>
      </c>
      <c r="D4" s="61" t="s">
        <v>511</v>
      </c>
      <c r="E4" s="63" t="s">
        <v>514</v>
      </c>
      <c r="F4" s="63" t="s">
        <v>515</v>
      </c>
      <c r="G4" s="64" t="s">
        <v>499</v>
      </c>
      <c r="H4" s="65" t="s">
        <v>516</v>
      </c>
    </row>
    <row r="5" spans="1:8" ht="51" customHeight="1" x14ac:dyDescent="0.2">
      <c r="A5" s="23" t="s">
        <v>157</v>
      </c>
      <c r="B5" s="23" t="s">
        <v>517</v>
      </c>
      <c r="C5" s="24" t="s">
        <v>571</v>
      </c>
      <c r="D5" s="72" t="s">
        <v>542</v>
      </c>
      <c r="E5" s="54" t="s">
        <v>554</v>
      </c>
      <c r="F5" s="54" t="s">
        <v>555</v>
      </c>
      <c r="G5" s="66">
        <v>2000000</v>
      </c>
      <c r="H5" s="66">
        <v>2000000</v>
      </c>
    </row>
    <row r="6" spans="1:8" ht="51" customHeight="1" x14ac:dyDescent="0.2">
      <c r="A6" s="68" t="s">
        <v>157</v>
      </c>
      <c r="B6" s="70" t="s">
        <v>518</v>
      </c>
      <c r="C6" s="24" t="s">
        <v>529</v>
      </c>
      <c r="D6" s="23" t="s">
        <v>543</v>
      </c>
      <c r="E6" s="54" t="s">
        <v>554</v>
      </c>
      <c r="F6" s="54" t="s">
        <v>555</v>
      </c>
      <c r="G6" s="69">
        <v>7200</v>
      </c>
      <c r="H6" s="69">
        <v>0</v>
      </c>
    </row>
    <row r="7" spans="1:8" ht="51" customHeight="1" x14ac:dyDescent="0.2">
      <c r="A7" s="68" t="s">
        <v>143</v>
      </c>
      <c r="B7" s="70" t="s">
        <v>519</v>
      </c>
      <c r="C7" s="24" t="s">
        <v>530</v>
      </c>
      <c r="D7" s="23" t="s">
        <v>544</v>
      </c>
      <c r="E7" s="54" t="s">
        <v>559</v>
      </c>
      <c r="F7" s="54" t="s">
        <v>558</v>
      </c>
      <c r="G7" s="69">
        <v>2450</v>
      </c>
      <c r="H7" s="69">
        <v>1450</v>
      </c>
    </row>
    <row r="8" spans="1:8" ht="51" customHeight="1" x14ac:dyDescent="0.2">
      <c r="A8" s="68" t="s">
        <v>143</v>
      </c>
      <c r="B8" s="70" t="s">
        <v>521</v>
      </c>
      <c r="C8" s="24" t="s">
        <v>531</v>
      </c>
      <c r="D8" s="23" t="s">
        <v>545</v>
      </c>
      <c r="E8" s="54" t="s">
        <v>556</v>
      </c>
      <c r="F8" s="54" t="s">
        <v>557</v>
      </c>
      <c r="G8" s="69">
        <v>2950</v>
      </c>
      <c r="H8" s="69">
        <v>1950</v>
      </c>
    </row>
    <row r="9" spans="1:8" ht="51" customHeight="1" x14ac:dyDescent="0.2">
      <c r="A9" s="68" t="s">
        <v>143</v>
      </c>
      <c r="B9" s="70" t="s">
        <v>520</v>
      </c>
      <c r="C9" s="24" t="s">
        <v>532</v>
      </c>
      <c r="D9" s="73" t="s">
        <v>546</v>
      </c>
      <c r="E9" s="54" t="s">
        <v>561</v>
      </c>
      <c r="F9" s="54" t="s">
        <v>560</v>
      </c>
      <c r="G9" s="69">
        <v>10100</v>
      </c>
      <c r="H9" s="69">
        <v>5400</v>
      </c>
    </row>
    <row r="10" spans="1:8" ht="51" customHeight="1" x14ac:dyDescent="0.2">
      <c r="A10" s="68" t="s">
        <v>143</v>
      </c>
      <c r="B10" s="70" t="s">
        <v>522</v>
      </c>
      <c r="C10" s="24" t="s">
        <v>533</v>
      </c>
      <c r="D10" s="23" t="s">
        <v>547</v>
      </c>
      <c r="E10" s="74" t="s">
        <v>562</v>
      </c>
      <c r="F10" s="74" t="s">
        <v>563</v>
      </c>
      <c r="G10" s="69">
        <v>4300</v>
      </c>
      <c r="H10" s="69">
        <v>3500</v>
      </c>
    </row>
    <row r="11" spans="1:8" ht="50.45" customHeight="1" x14ac:dyDescent="0.2">
      <c r="A11" s="68" t="s">
        <v>143</v>
      </c>
      <c r="B11" s="70" t="s">
        <v>523</v>
      </c>
      <c r="C11" s="24" t="s">
        <v>534</v>
      </c>
      <c r="D11" s="23" t="s">
        <v>548</v>
      </c>
      <c r="E11" s="74" t="s">
        <v>564</v>
      </c>
      <c r="F11" s="74" t="s">
        <v>565</v>
      </c>
      <c r="G11" s="69">
        <v>8950</v>
      </c>
      <c r="H11" s="69">
        <v>4300</v>
      </c>
    </row>
    <row r="12" spans="1:8" ht="50.45" customHeight="1" x14ac:dyDescent="0.2">
      <c r="A12" s="68" t="s">
        <v>143</v>
      </c>
      <c r="B12" s="70" t="s">
        <v>524</v>
      </c>
      <c r="C12" s="24" t="s">
        <v>535</v>
      </c>
      <c r="D12" s="23" t="s">
        <v>549</v>
      </c>
      <c r="E12" s="74" t="s">
        <v>566</v>
      </c>
      <c r="F12" s="74" t="s">
        <v>567</v>
      </c>
      <c r="G12" s="69">
        <v>5500</v>
      </c>
      <c r="H12" s="69">
        <v>3000</v>
      </c>
    </row>
    <row r="13" spans="1:8" ht="50.45" customHeight="1" x14ac:dyDescent="0.2">
      <c r="A13" s="68" t="s">
        <v>143</v>
      </c>
      <c r="B13" s="70" t="s">
        <v>525</v>
      </c>
      <c r="C13" s="24" t="s">
        <v>536</v>
      </c>
      <c r="D13" s="23" t="s">
        <v>550</v>
      </c>
      <c r="E13" s="54" t="s">
        <v>554</v>
      </c>
      <c r="F13" s="54" t="s">
        <v>555</v>
      </c>
      <c r="G13" s="69">
        <v>3000</v>
      </c>
      <c r="H13" s="69">
        <v>2000</v>
      </c>
    </row>
    <row r="14" spans="1:8" ht="51.6" customHeight="1" x14ac:dyDescent="0.2">
      <c r="A14" s="68" t="s">
        <v>143</v>
      </c>
      <c r="B14" s="70" t="s">
        <v>526</v>
      </c>
      <c r="C14" s="24" t="s">
        <v>537</v>
      </c>
      <c r="D14" s="23" t="s">
        <v>551</v>
      </c>
      <c r="E14" s="54" t="s">
        <v>554</v>
      </c>
      <c r="F14" s="54" t="s">
        <v>568</v>
      </c>
      <c r="G14" s="69">
        <v>1250</v>
      </c>
      <c r="H14" s="69">
        <v>0</v>
      </c>
    </row>
    <row r="15" spans="1:8" ht="51.6" customHeight="1" x14ac:dyDescent="0.2">
      <c r="A15" s="68" t="s">
        <v>166</v>
      </c>
      <c r="B15" s="70" t="s">
        <v>527</v>
      </c>
      <c r="C15" s="24" t="s">
        <v>538</v>
      </c>
      <c r="D15" s="23" t="s">
        <v>552</v>
      </c>
      <c r="E15" s="54" t="s">
        <v>554</v>
      </c>
      <c r="F15" s="54" t="s">
        <v>569</v>
      </c>
      <c r="G15" s="69">
        <v>7000</v>
      </c>
      <c r="H15" s="69">
        <v>5000</v>
      </c>
    </row>
    <row r="16" spans="1:8" ht="51.6" customHeight="1" x14ac:dyDescent="0.2">
      <c r="A16" s="68" t="s">
        <v>166</v>
      </c>
      <c r="B16" s="70" t="s">
        <v>528</v>
      </c>
      <c r="C16" s="24" t="s">
        <v>539</v>
      </c>
      <c r="D16" s="23" t="s">
        <v>553</v>
      </c>
      <c r="E16" s="54" t="s">
        <v>554</v>
      </c>
      <c r="F16" s="54" t="s">
        <v>555</v>
      </c>
      <c r="G16" s="69">
        <v>2000</v>
      </c>
      <c r="H16" s="69">
        <v>0</v>
      </c>
    </row>
    <row r="17" spans="7:7" ht="15" customHeight="1" x14ac:dyDescent="0.2">
      <c r="G17" s="25"/>
    </row>
    <row r="18" spans="7:7" ht="15" customHeight="1" x14ac:dyDescent="0.2">
      <c r="G18" s="25"/>
    </row>
    <row r="19" spans="7:7" ht="15" customHeight="1" x14ac:dyDescent="0.2">
      <c r="G19" s="25"/>
    </row>
    <row r="20" spans="7:7" ht="15" customHeight="1" x14ac:dyDescent="0.2">
      <c r="G20" s="25"/>
    </row>
    <row r="21" spans="7:7" ht="15" customHeight="1" x14ac:dyDescent="0.2">
      <c r="G21" s="25"/>
    </row>
    <row r="22" spans="7:7" ht="15" customHeight="1" x14ac:dyDescent="0.2">
      <c r="G22" s="25"/>
    </row>
    <row r="23" spans="7:7" ht="15" customHeight="1" x14ac:dyDescent="0.2">
      <c r="G23" s="25"/>
    </row>
    <row r="24" spans="7:7" ht="15" customHeight="1" x14ac:dyDescent="0.2">
      <c r="G24" s="25"/>
    </row>
    <row r="25" spans="7:7" ht="15" customHeight="1" x14ac:dyDescent="0.2">
      <c r="G25" s="25"/>
    </row>
    <row r="26" spans="7:7" ht="15" customHeight="1" x14ac:dyDescent="0.2">
      <c r="G26" s="25"/>
    </row>
    <row r="27" spans="7:7" ht="15" customHeight="1" x14ac:dyDescent="0.2">
      <c r="G27" s="25"/>
    </row>
    <row r="28" spans="7:7" ht="15" customHeight="1" x14ac:dyDescent="0.2">
      <c r="G28" s="25"/>
    </row>
    <row r="29" spans="7:7" ht="15" customHeight="1" x14ac:dyDescent="0.2">
      <c r="G29" s="25"/>
    </row>
    <row r="30" spans="7:7" ht="15" customHeight="1" x14ac:dyDescent="0.2">
      <c r="G30" s="25"/>
    </row>
    <row r="31" spans="7:7" ht="15" customHeight="1" x14ac:dyDescent="0.2">
      <c r="G31" s="25"/>
    </row>
    <row r="32" spans="7:7" ht="15" customHeight="1" x14ac:dyDescent="0.2">
      <c r="G32" s="25"/>
    </row>
    <row r="33" spans="7:7" ht="15" customHeight="1" x14ac:dyDescent="0.2">
      <c r="G33" s="25"/>
    </row>
    <row r="34" spans="7:7" ht="15" customHeight="1" x14ac:dyDescent="0.2">
      <c r="G34" s="25"/>
    </row>
    <row r="35" spans="7:7" ht="15" customHeight="1" x14ac:dyDescent="0.2">
      <c r="G35" s="25"/>
    </row>
    <row r="36" spans="7:7" ht="15" customHeight="1" x14ac:dyDescent="0.2">
      <c r="G36" s="25"/>
    </row>
    <row r="37" spans="7:7" ht="15" customHeight="1" x14ac:dyDescent="0.2">
      <c r="G37" s="25"/>
    </row>
    <row r="38" spans="7:7" ht="15" customHeight="1" x14ac:dyDescent="0.2">
      <c r="G38" s="25"/>
    </row>
    <row r="39" spans="7:7" ht="15" customHeight="1" x14ac:dyDescent="0.2">
      <c r="G39" s="25"/>
    </row>
    <row r="40" spans="7:7" ht="15" customHeight="1" x14ac:dyDescent="0.2">
      <c r="G40" s="25"/>
    </row>
    <row r="41" spans="7:7" ht="15" customHeight="1" x14ac:dyDescent="0.2">
      <c r="G41" s="25"/>
    </row>
    <row r="42" spans="7:7" ht="15" customHeight="1" x14ac:dyDescent="0.2">
      <c r="G42" s="25"/>
    </row>
    <row r="43" spans="7:7" ht="15" customHeight="1" x14ac:dyDescent="0.2">
      <c r="G43" s="25"/>
    </row>
    <row r="44" spans="7:7" ht="15" customHeight="1" x14ac:dyDescent="0.2">
      <c r="G44" s="25"/>
    </row>
    <row r="45" spans="7:7" ht="15" customHeight="1" x14ac:dyDescent="0.2">
      <c r="G45" s="25"/>
    </row>
    <row r="46" spans="7:7" ht="15" customHeight="1" x14ac:dyDescent="0.2">
      <c r="G46" s="25"/>
    </row>
    <row r="47" spans="7:7" ht="15" customHeight="1" x14ac:dyDescent="0.2">
      <c r="G47" s="25"/>
    </row>
    <row r="48" spans="7:7" ht="15" customHeight="1" x14ac:dyDescent="0.2">
      <c r="G48" s="25"/>
    </row>
    <row r="49" spans="7:7" ht="15" customHeight="1" x14ac:dyDescent="0.2">
      <c r="G49" s="25"/>
    </row>
    <row r="50" spans="7:7" ht="15" customHeight="1" x14ac:dyDescent="0.2">
      <c r="G50" s="25"/>
    </row>
    <row r="51" spans="7:7" ht="15" customHeight="1" x14ac:dyDescent="0.2">
      <c r="G51" s="25"/>
    </row>
    <row r="52" spans="7:7" ht="15" customHeight="1" x14ac:dyDescent="0.2">
      <c r="G52" s="25"/>
    </row>
    <row r="53" spans="7:7" ht="15" customHeight="1" x14ac:dyDescent="0.2">
      <c r="G53" s="25"/>
    </row>
    <row r="54" spans="7:7" ht="15" customHeight="1" x14ac:dyDescent="0.2">
      <c r="G54" s="25"/>
    </row>
    <row r="55" spans="7:7" ht="15" customHeight="1" x14ac:dyDescent="0.2">
      <c r="G55" s="25"/>
    </row>
    <row r="56" spans="7:7" ht="15" customHeight="1" x14ac:dyDescent="0.2">
      <c r="G56" s="25"/>
    </row>
    <row r="57" spans="7:7" ht="15" customHeight="1" x14ac:dyDescent="0.2">
      <c r="G57" s="25"/>
    </row>
    <row r="58" spans="7:7" ht="15" customHeight="1" x14ac:dyDescent="0.2">
      <c r="G58" s="25"/>
    </row>
    <row r="59" spans="7:7" ht="15" customHeight="1" x14ac:dyDescent="0.2">
      <c r="G59" s="25"/>
    </row>
    <row r="60" spans="7:7" ht="15" customHeight="1" x14ac:dyDescent="0.2">
      <c r="G60" s="25"/>
    </row>
    <row r="61" spans="7:7" ht="15" customHeight="1" x14ac:dyDescent="0.2">
      <c r="G61" s="25"/>
    </row>
    <row r="62" spans="7:7" ht="15" customHeight="1" x14ac:dyDescent="0.2">
      <c r="G62" s="25"/>
    </row>
    <row r="63" spans="7:7" ht="15" customHeight="1" x14ac:dyDescent="0.2">
      <c r="G63" s="25"/>
    </row>
    <row r="64" spans="7:7" ht="15" customHeight="1" x14ac:dyDescent="0.2">
      <c r="G64" s="25"/>
    </row>
    <row r="65" spans="7:7" ht="15" customHeight="1" x14ac:dyDescent="0.2">
      <c r="G65" s="25"/>
    </row>
    <row r="66" spans="7:7" ht="15" customHeight="1" x14ac:dyDescent="0.2">
      <c r="G66" s="25"/>
    </row>
    <row r="67" spans="7:7" ht="15" customHeight="1" x14ac:dyDescent="0.2">
      <c r="G67" s="25"/>
    </row>
    <row r="68" spans="7:7" ht="15" customHeight="1" x14ac:dyDescent="0.2">
      <c r="G68" s="25"/>
    </row>
    <row r="69" spans="7:7" ht="15" customHeight="1" x14ac:dyDescent="0.2">
      <c r="G69" s="25"/>
    </row>
    <row r="70" spans="7:7" ht="15" customHeight="1" x14ac:dyDescent="0.2">
      <c r="G70" s="25"/>
    </row>
    <row r="71" spans="7:7" ht="15" customHeight="1" x14ac:dyDescent="0.2">
      <c r="G71" s="25"/>
    </row>
    <row r="72" spans="7:7" ht="15" customHeight="1" x14ac:dyDescent="0.2">
      <c r="G72" s="25"/>
    </row>
    <row r="73" spans="7:7" ht="15" customHeight="1" x14ac:dyDescent="0.2">
      <c r="G73" s="25"/>
    </row>
    <row r="74" spans="7:7" ht="15" customHeight="1" x14ac:dyDescent="0.2">
      <c r="G74" s="25"/>
    </row>
    <row r="75" spans="7:7" ht="15" customHeight="1" x14ac:dyDescent="0.2">
      <c r="G75" s="25"/>
    </row>
    <row r="76" spans="7:7" ht="15" customHeight="1" x14ac:dyDescent="0.2">
      <c r="G76" s="25"/>
    </row>
    <row r="77" spans="7:7" ht="15" customHeight="1" x14ac:dyDescent="0.2">
      <c r="G77" s="25"/>
    </row>
    <row r="78" spans="7:7" ht="15" customHeight="1" x14ac:dyDescent="0.2">
      <c r="G78" s="25"/>
    </row>
    <row r="79" spans="7:7" ht="15" customHeight="1" x14ac:dyDescent="0.2">
      <c r="G79" s="25"/>
    </row>
    <row r="80" spans="7:7" ht="15" customHeight="1" x14ac:dyDescent="0.2">
      <c r="G80" s="25"/>
    </row>
    <row r="81" spans="7:7" ht="15" customHeight="1" x14ac:dyDescent="0.2">
      <c r="G81" s="25"/>
    </row>
    <row r="82" spans="7:7" ht="15" customHeight="1" x14ac:dyDescent="0.2">
      <c r="G82" s="25"/>
    </row>
    <row r="83" spans="7:7" ht="15" customHeight="1" x14ac:dyDescent="0.2">
      <c r="G83" s="25"/>
    </row>
    <row r="84" spans="7:7" ht="15" customHeight="1" x14ac:dyDescent="0.2">
      <c r="G84" s="25"/>
    </row>
    <row r="85" spans="7:7" ht="15" customHeight="1" x14ac:dyDescent="0.2">
      <c r="G85" s="25"/>
    </row>
    <row r="86" spans="7:7" ht="15" customHeight="1" x14ac:dyDescent="0.2">
      <c r="G86" s="25"/>
    </row>
    <row r="87" spans="7:7" ht="15" customHeight="1" x14ac:dyDescent="0.2">
      <c r="G87" s="25"/>
    </row>
    <row r="88" spans="7:7" ht="15" customHeight="1" x14ac:dyDescent="0.2">
      <c r="G88" s="25"/>
    </row>
    <row r="89" spans="7:7" ht="15" customHeight="1" x14ac:dyDescent="0.2">
      <c r="G89" s="25"/>
    </row>
    <row r="90" spans="7:7" ht="15" customHeight="1" x14ac:dyDescent="0.2">
      <c r="G90" s="25"/>
    </row>
    <row r="91" spans="7:7" ht="15" customHeight="1" x14ac:dyDescent="0.2">
      <c r="G91" s="25"/>
    </row>
    <row r="92" spans="7:7" ht="15" customHeight="1" x14ac:dyDescent="0.2">
      <c r="G92" s="25"/>
    </row>
    <row r="93" spans="7:7" ht="15" customHeight="1" x14ac:dyDescent="0.2">
      <c r="G93" s="25"/>
    </row>
    <row r="94" spans="7:7" ht="15" customHeight="1" x14ac:dyDescent="0.2">
      <c r="G94" s="25"/>
    </row>
    <row r="95" spans="7:7" ht="15" customHeight="1" x14ac:dyDescent="0.2">
      <c r="G95" s="25"/>
    </row>
    <row r="96" spans="7:7" ht="15" customHeight="1" x14ac:dyDescent="0.2">
      <c r="G96" s="25"/>
    </row>
    <row r="97" spans="7:7" ht="15" customHeight="1" x14ac:dyDescent="0.2">
      <c r="G97" s="25"/>
    </row>
    <row r="98" spans="7:7" ht="15" customHeight="1" x14ac:dyDescent="0.2">
      <c r="G98" s="25"/>
    </row>
    <row r="99" spans="7:7" ht="15" customHeight="1" x14ac:dyDescent="0.2">
      <c r="G99" s="25"/>
    </row>
    <row r="100" spans="7:7" ht="15" customHeight="1" x14ac:dyDescent="0.2">
      <c r="G100" s="25"/>
    </row>
    <row r="101" spans="7:7" ht="15" customHeight="1" x14ac:dyDescent="0.2">
      <c r="G101" s="25"/>
    </row>
    <row r="102" spans="7:7" ht="15" customHeight="1" x14ac:dyDescent="0.2">
      <c r="G102" s="25"/>
    </row>
    <row r="103" spans="7:7" ht="15" customHeight="1" x14ac:dyDescent="0.2">
      <c r="G103" s="25"/>
    </row>
    <row r="104" spans="7:7" ht="15" customHeight="1" x14ac:dyDescent="0.2">
      <c r="G104" s="25"/>
    </row>
    <row r="105" spans="7:7" ht="15" customHeight="1" x14ac:dyDescent="0.2">
      <c r="G105" s="25"/>
    </row>
    <row r="106" spans="7:7" ht="15" customHeight="1" x14ac:dyDescent="0.2">
      <c r="G106" s="25"/>
    </row>
    <row r="107" spans="7:7" ht="15" customHeight="1" x14ac:dyDescent="0.2">
      <c r="G107" s="25"/>
    </row>
    <row r="108" spans="7:7" ht="15" customHeight="1" x14ac:dyDescent="0.2">
      <c r="G108" s="25"/>
    </row>
    <row r="109" spans="7:7" ht="15" customHeight="1" x14ac:dyDescent="0.2">
      <c r="G109" s="25"/>
    </row>
    <row r="110" spans="7:7" ht="15" customHeight="1" x14ac:dyDescent="0.2">
      <c r="G110" s="25"/>
    </row>
    <row r="111" spans="7:7" ht="15" customHeight="1" x14ac:dyDescent="0.2">
      <c r="G111" s="25"/>
    </row>
    <row r="112" spans="7:7" ht="15" customHeight="1" x14ac:dyDescent="0.2">
      <c r="G112" s="25"/>
    </row>
    <row r="113" spans="7:7" ht="15" customHeight="1" x14ac:dyDescent="0.2">
      <c r="G113" s="25"/>
    </row>
    <row r="114" spans="7:7" ht="15" customHeight="1" x14ac:dyDescent="0.2">
      <c r="G114" s="25"/>
    </row>
    <row r="115" spans="7:7" ht="15" customHeight="1" x14ac:dyDescent="0.2">
      <c r="G115" s="25"/>
    </row>
    <row r="116" spans="7:7" ht="15" customHeight="1" x14ac:dyDescent="0.2">
      <c r="G116" s="25"/>
    </row>
    <row r="117" spans="7:7" ht="15" customHeight="1" x14ac:dyDescent="0.2">
      <c r="G117" s="25"/>
    </row>
    <row r="118" spans="7:7" ht="15" customHeight="1" x14ac:dyDescent="0.2">
      <c r="G118" s="25"/>
    </row>
    <row r="119" spans="7:7" ht="15" customHeight="1" x14ac:dyDescent="0.2">
      <c r="G119" s="25"/>
    </row>
    <row r="120" spans="7:7" ht="15" customHeight="1" x14ac:dyDescent="0.2">
      <c r="G120" s="25"/>
    </row>
    <row r="121" spans="7:7" ht="15" customHeight="1" x14ac:dyDescent="0.2">
      <c r="G121" s="25"/>
    </row>
    <row r="122" spans="7:7" ht="15" customHeight="1" x14ac:dyDescent="0.2">
      <c r="G122" s="25"/>
    </row>
    <row r="123" spans="7:7" ht="15" customHeight="1" x14ac:dyDescent="0.2">
      <c r="G123" s="25"/>
    </row>
    <row r="124" spans="7:7" ht="15" customHeight="1" x14ac:dyDescent="0.2">
      <c r="G124" s="25"/>
    </row>
    <row r="125" spans="7:7" ht="15" customHeight="1" x14ac:dyDescent="0.2">
      <c r="G125" s="25"/>
    </row>
    <row r="126" spans="7:7" ht="15" customHeight="1" x14ac:dyDescent="0.2">
      <c r="G126" s="25"/>
    </row>
    <row r="127" spans="7:7" ht="15" customHeight="1" x14ac:dyDescent="0.2">
      <c r="G127" s="25"/>
    </row>
    <row r="128" spans="7:7" ht="15" customHeight="1" x14ac:dyDescent="0.2">
      <c r="G128" s="25"/>
    </row>
    <row r="129" spans="7:7" ht="15" customHeight="1" x14ac:dyDescent="0.2">
      <c r="G129" s="25"/>
    </row>
    <row r="130" spans="7:7" ht="15" customHeight="1" x14ac:dyDescent="0.2">
      <c r="G130" s="25"/>
    </row>
    <row r="131" spans="7:7" ht="15" customHeight="1" x14ac:dyDescent="0.2">
      <c r="G131" s="25"/>
    </row>
    <row r="132" spans="7:7" ht="15" customHeight="1" x14ac:dyDescent="0.2">
      <c r="G132" s="25"/>
    </row>
    <row r="133" spans="7:7" ht="15" customHeight="1" x14ac:dyDescent="0.2">
      <c r="G133" s="25"/>
    </row>
    <row r="134" spans="7:7" ht="15" customHeight="1" x14ac:dyDescent="0.2">
      <c r="G134" s="25"/>
    </row>
    <row r="135" spans="7:7" ht="15" customHeight="1" x14ac:dyDescent="0.2">
      <c r="G135" s="25"/>
    </row>
    <row r="136" spans="7:7" ht="15" customHeight="1" x14ac:dyDescent="0.2">
      <c r="G136" s="25"/>
    </row>
    <row r="137" spans="7:7" ht="15" customHeight="1" x14ac:dyDescent="0.2">
      <c r="G137" s="25"/>
    </row>
    <row r="138" spans="7:7" ht="15" customHeight="1" x14ac:dyDescent="0.2">
      <c r="G138" s="25"/>
    </row>
    <row r="139" spans="7:7" ht="15" customHeight="1" x14ac:dyDescent="0.2">
      <c r="G139" s="25"/>
    </row>
    <row r="140" spans="7:7" ht="15" customHeight="1" x14ac:dyDescent="0.2">
      <c r="G140" s="25"/>
    </row>
    <row r="141" spans="7:7" ht="15" customHeight="1" x14ac:dyDescent="0.2">
      <c r="G141" s="25"/>
    </row>
    <row r="142" spans="7:7" ht="15" customHeight="1" x14ac:dyDescent="0.2">
      <c r="G142" s="25"/>
    </row>
    <row r="143" spans="7:7" ht="15" customHeight="1" x14ac:dyDescent="0.2">
      <c r="G143" s="25"/>
    </row>
    <row r="144" spans="7:7" ht="15" customHeight="1" x14ac:dyDescent="0.2">
      <c r="G144" s="25"/>
    </row>
    <row r="145" spans="7:7" ht="15" customHeight="1" x14ac:dyDescent="0.2">
      <c r="G145" s="25"/>
    </row>
    <row r="146" spans="7:7" ht="15" customHeight="1" x14ac:dyDescent="0.2">
      <c r="G146" s="25"/>
    </row>
    <row r="147" spans="7:7" ht="15" customHeight="1" x14ac:dyDescent="0.2">
      <c r="G147" s="25"/>
    </row>
    <row r="148" spans="7:7" ht="15" customHeight="1" x14ac:dyDescent="0.2">
      <c r="G148" s="25"/>
    </row>
    <row r="149" spans="7:7" ht="15" customHeight="1" x14ac:dyDescent="0.2">
      <c r="G149" s="25"/>
    </row>
    <row r="150" spans="7:7" ht="15" customHeight="1" x14ac:dyDescent="0.2">
      <c r="G150" s="25"/>
    </row>
    <row r="151" spans="7:7" ht="15" customHeight="1" x14ac:dyDescent="0.2">
      <c r="G151" s="25"/>
    </row>
    <row r="152" spans="7:7" ht="15" customHeight="1" x14ac:dyDescent="0.2">
      <c r="G152" s="25"/>
    </row>
    <row r="153" spans="7:7" ht="15" customHeight="1" x14ac:dyDescent="0.2">
      <c r="G153" s="25"/>
    </row>
    <row r="154" spans="7:7" ht="15" customHeight="1" x14ac:dyDescent="0.2">
      <c r="G154" s="25"/>
    </row>
    <row r="155" spans="7:7" ht="15" customHeight="1" x14ac:dyDescent="0.2">
      <c r="G155" s="25"/>
    </row>
    <row r="156" spans="7:7" ht="15" customHeight="1" x14ac:dyDescent="0.2">
      <c r="G156" s="25"/>
    </row>
    <row r="157" spans="7:7" ht="15" customHeight="1" x14ac:dyDescent="0.2">
      <c r="G157" s="25"/>
    </row>
    <row r="158" spans="7:7" ht="15" customHeight="1" x14ac:dyDescent="0.2">
      <c r="G158" s="25"/>
    </row>
    <row r="159" spans="7:7" ht="15" customHeight="1" x14ac:dyDescent="0.2">
      <c r="G159" s="25"/>
    </row>
    <row r="160" spans="7:7" ht="15" customHeight="1" x14ac:dyDescent="0.2">
      <c r="G160" s="25"/>
    </row>
    <row r="161" spans="7:7" ht="15" customHeight="1" x14ac:dyDescent="0.2">
      <c r="G161" s="25"/>
    </row>
    <row r="162" spans="7:7" ht="15" customHeight="1" x14ac:dyDescent="0.2">
      <c r="G162" s="25"/>
    </row>
    <row r="163" spans="7:7" ht="15" customHeight="1" x14ac:dyDescent="0.2">
      <c r="G163" s="25"/>
    </row>
    <row r="164" spans="7:7" ht="15" customHeight="1" x14ac:dyDescent="0.2">
      <c r="G164" s="25"/>
    </row>
    <row r="165" spans="7:7" ht="15" customHeight="1" x14ac:dyDescent="0.2">
      <c r="G165" s="25"/>
    </row>
    <row r="166" spans="7:7" ht="15" customHeight="1" x14ac:dyDescent="0.2">
      <c r="G166" s="25"/>
    </row>
    <row r="167" spans="7:7" ht="15" customHeight="1" x14ac:dyDescent="0.2">
      <c r="G167" s="25"/>
    </row>
    <row r="168" spans="7:7" ht="15" customHeight="1" x14ac:dyDescent="0.2">
      <c r="G168" s="25"/>
    </row>
    <row r="169" spans="7:7" ht="15" customHeight="1" x14ac:dyDescent="0.2">
      <c r="G169" s="25"/>
    </row>
    <row r="170" spans="7:7" ht="15" customHeight="1" x14ac:dyDescent="0.2">
      <c r="G170" s="25"/>
    </row>
  </sheetData>
  <sheetProtection formatCells="0" formatColumns="0" formatRows="0" insertColumns="0" insertRows="0" insertHyperlinks="0" deleteColumns="0" deleteRows="0" sort="0" autoFilter="0" pivotTables="0"/>
  <mergeCells count="2">
    <mergeCell ref="A1:H1"/>
    <mergeCell ref="A2:H2"/>
  </mergeCells>
  <printOptions horizontalCentered="1" gridLines="1"/>
  <pageMargins left="0.19685039370078741" right="0.19685039370078741" top="0.19685039370078741" bottom="0.19685039370078741" header="0" footer="0"/>
  <pageSetup paperSize="9" orientation="landscape" horizontalDpi="4294967295" verticalDpi="4294967295" r:id="rId1"/>
  <legacyDrawing r:id="rId2"/>
  <tableParts count="1">
    <tablePart r:id="rId3"/>
  </tableParts>
  <extLst>
    <ext xmlns:x14="http://schemas.microsoft.com/office/spreadsheetml/2009/9/main" uri="{CCE6A557-97BC-4b89-ADB6-D9C93CAAB3DF}">
      <x14:dataValidations xmlns:xm="http://schemas.microsoft.com/office/excel/2006/main" count="1">
        <x14:dataValidation type="list" allowBlank="1" xr:uid="{00000000-0002-0000-0100-000000000000}">
          <x14:formula1>
            <xm:f>'Programske djelatnosti'!$A$1:$A$27</xm:f>
          </x14:formula1>
          <xm:sqref>A5:A1048576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sheetPr>
  <dimension ref="A1:I23"/>
  <sheetViews>
    <sheetView view="pageLayout" zoomScaleNormal="100" workbookViewId="0">
      <selection activeCell="A11" sqref="A11"/>
    </sheetView>
  </sheetViews>
  <sheetFormatPr defaultRowHeight="15" x14ac:dyDescent="0.25"/>
  <cols>
    <col min="1" max="1" width="7.5703125" bestFit="1" customWidth="1"/>
    <col min="2" max="2" width="38" customWidth="1"/>
    <col min="3" max="3" width="13.28515625" style="46" customWidth="1"/>
    <col min="4" max="4" width="15.28515625" style="46" customWidth="1"/>
    <col min="5" max="7" width="11.28515625" style="46" customWidth="1"/>
    <col min="8" max="8" width="11.140625" style="46" customWidth="1"/>
    <col min="9" max="9" width="13.28515625" style="46" customWidth="1"/>
  </cols>
  <sheetData>
    <row r="1" spans="1:9" x14ac:dyDescent="0.25">
      <c r="A1" s="92" t="s">
        <v>495</v>
      </c>
      <c r="B1" s="92" t="s">
        <v>503</v>
      </c>
      <c r="C1" s="87" t="s">
        <v>509</v>
      </c>
      <c r="D1" s="87" t="s">
        <v>486</v>
      </c>
      <c r="E1" s="95" t="s">
        <v>487</v>
      </c>
      <c r="F1" s="96"/>
      <c r="G1" s="96"/>
      <c r="H1" s="97"/>
      <c r="I1" s="87" t="s">
        <v>488</v>
      </c>
    </row>
    <row r="2" spans="1:9" ht="39" customHeight="1" thickBot="1" x14ac:dyDescent="0.3">
      <c r="A2" s="93"/>
      <c r="B2" s="94"/>
      <c r="C2" s="88"/>
      <c r="D2" s="88"/>
      <c r="E2" s="41" t="s">
        <v>489</v>
      </c>
      <c r="F2" s="41" t="s">
        <v>490</v>
      </c>
      <c r="G2" s="41" t="s">
        <v>491</v>
      </c>
      <c r="H2" s="41" t="s">
        <v>492</v>
      </c>
      <c r="I2" s="88"/>
    </row>
    <row r="3" spans="1:9" ht="17.25" thickBot="1" x14ac:dyDescent="0.3">
      <c r="A3" s="53" t="str">
        <f>+IF(C3=C4," ","GREŠKA")</f>
        <v xml:space="preserve"> </v>
      </c>
      <c r="B3" s="52" t="s">
        <v>501</v>
      </c>
      <c r="C3" s="55">
        <f>+'2. PLAN PROGRAMA'!H3</f>
        <v>2026600</v>
      </c>
      <c r="D3" s="42"/>
      <c r="E3" s="89"/>
      <c r="F3" s="90"/>
      <c r="G3" s="90"/>
      <c r="H3" s="91"/>
      <c r="I3" s="56">
        <f>+'2. PLAN PROGRAMA'!G3</f>
        <v>2054700</v>
      </c>
    </row>
    <row r="4" spans="1:9" ht="15.75" customHeight="1" thickBot="1" x14ac:dyDescent="0.3">
      <c r="A4" s="57" t="str">
        <f>+IF(I3=I4," ","GREŠKA")</f>
        <v xml:space="preserve"> </v>
      </c>
      <c r="B4" s="50" t="s">
        <v>493</v>
      </c>
      <c r="C4" s="48">
        <f t="shared" ref="C4:I4" si="0">SUM(C5:C1048576)</f>
        <v>2026600</v>
      </c>
      <c r="D4" s="44">
        <f t="shared" si="0"/>
        <v>0</v>
      </c>
      <c r="E4" s="44">
        <f t="shared" si="0"/>
        <v>12600</v>
      </c>
      <c r="F4" s="44">
        <f t="shared" si="0"/>
        <v>12600</v>
      </c>
      <c r="G4" s="44">
        <f t="shared" si="0"/>
        <v>2900</v>
      </c>
      <c r="H4" s="44">
        <f t="shared" si="0"/>
        <v>0</v>
      </c>
      <c r="I4" s="44">
        <f t="shared" si="0"/>
        <v>2054700</v>
      </c>
    </row>
    <row r="5" spans="1:9" ht="22.5" customHeight="1" x14ac:dyDescent="0.25">
      <c r="A5" s="40">
        <v>6526</v>
      </c>
      <c r="B5" s="49" t="str">
        <f>+VLOOKUP(A5,'Kontni plan'!B:C,2,0)</f>
        <v>Ostali nespomenuti prihodi</v>
      </c>
      <c r="C5" s="45"/>
      <c r="D5" s="45"/>
      <c r="E5" s="45"/>
      <c r="F5" s="45">
        <v>12600</v>
      </c>
      <c r="G5" s="45"/>
      <c r="H5" s="45"/>
      <c r="I5" s="45">
        <f>SUM(C5:H5)</f>
        <v>12600</v>
      </c>
    </row>
    <row r="6" spans="1:9" ht="22.5" customHeight="1" x14ac:dyDescent="0.25">
      <c r="A6" s="40">
        <v>6614</v>
      </c>
      <c r="B6" s="47" t="str">
        <f>+VLOOKUP(A6,'Kontni plan'!B:C,2,0)</f>
        <v>Prihodi od prodaje proizvoda i robe</v>
      </c>
      <c r="C6" s="45"/>
      <c r="D6" s="45"/>
      <c r="E6" s="45">
        <v>12600</v>
      </c>
      <c r="F6" s="45"/>
      <c r="G6" s="45"/>
      <c r="H6" s="45"/>
      <c r="I6" s="45">
        <f>SUM(C6:H6)</f>
        <v>12600</v>
      </c>
    </row>
    <row r="7" spans="1:9" ht="22.5" customHeight="1" x14ac:dyDescent="0.25">
      <c r="A7" s="40">
        <v>6361</v>
      </c>
      <c r="B7" s="47" t="str">
        <f>+VLOOKUP(A7,'Kontni plan'!B:C,2,0)</f>
        <v>Tekuće pomoći proračunskim korisnicima iz proračuna koji im nije nadležan</v>
      </c>
      <c r="C7" s="45"/>
      <c r="D7" s="45"/>
      <c r="E7" s="45"/>
      <c r="F7" s="45"/>
      <c r="G7" s="45">
        <v>1900</v>
      </c>
      <c r="H7" s="45"/>
      <c r="I7" s="45">
        <f t="shared" ref="I7:I19" si="1">SUM(C7:H7)</f>
        <v>1900</v>
      </c>
    </row>
    <row r="8" spans="1:9" ht="22.5" customHeight="1" x14ac:dyDescent="0.25">
      <c r="A8" s="40">
        <v>6361</v>
      </c>
      <c r="B8" s="47" t="str">
        <f>+VLOOKUP(A8,'Kontni plan'!B:C,2,0)</f>
        <v>Tekuće pomoći proračunskim korisnicima iz proračuna koji im nije nadležan</v>
      </c>
      <c r="C8" s="45"/>
      <c r="D8" s="45"/>
      <c r="E8" s="45"/>
      <c r="F8" s="45"/>
      <c r="G8" s="45">
        <v>1000</v>
      </c>
      <c r="H8" s="45"/>
      <c r="I8" s="45">
        <f t="shared" si="1"/>
        <v>1000</v>
      </c>
    </row>
    <row r="9" spans="1:9" ht="22.5" customHeight="1" x14ac:dyDescent="0.25">
      <c r="A9" s="40">
        <v>6711</v>
      </c>
      <c r="B9" s="47" t="str">
        <f>+VLOOKUP(A9,'Kontni plan'!B:C,2,0)</f>
        <v>Prihodi iz nadležnog proračuna za financiranje rashoda poslovanja</v>
      </c>
      <c r="C9" s="45">
        <v>26600</v>
      </c>
      <c r="D9" s="45"/>
      <c r="E9" s="45"/>
      <c r="F9" s="45"/>
      <c r="G9" s="45"/>
      <c r="H9" s="45"/>
      <c r="I9" s="45">
        <f t="shared" si="1"/>
        <v>26600</v>
      </c>
    </row>
    <row r="10" spans="1:9" ht="22.5" customHeight="1" x14ac:dyDescent="0.25">
      <c r="A10" s="40">
        <v>6712</v>
      </c>
      <c r="B10" s="47" t="str">
        <f>+VLOOKUP(A10,'Kontni plan'!B:C,2,0)</f>
        <v>Prihodi iz nadležnog proračuna za fin. rashoda za nabavu nefinac. imovine</v>
      </c>
      <c r="C10" s="45">
        <v>2000000</v>
      </c>
      <c r="D10" s="45"/>
      <c r="E10" s="45"/>
      <c r="F10" s="45"/>
      <c r="G10" s="45"/>
      <c r="H10" s="45"/>
      <c r="I10" s="45">
        <f t="shared" si="1"/>
        <v>2000000</v>
      </c>
    </row>
    <row r="11" spans="1:9" ht="22.5" customHeight="1" x14ac:dyDescent="0.25">
      <c r="A11" s="43"/>
      <c r="B11" s="47" t="e">
        <f>+VLOOKUP(A11,'Kontni plan'!B:C,2,0)</f>
        <v>#N/A</v>
      </c>
      <c r="C11" s="45"/>
      <c r="D11" s="45"/>
      <c r="E11" s="45"/>
      <c r="F11" s="45"/>
      <c r="G11" s="45"/>
      <c r="H11" s="45"/>
      <c r="I11" s="45">
        <f t="shared" si="1"/>
        <v>0</v>
      </c>
    </row>
    <row r="12" spans="1:9" ht="22.5" customHeight="1" x14ac:dyDescent="0.25">
      <c r="A12" s="43"/>
      <c r="B12" s="47" t="e">
        <f>+VLOOKUP(A12,'Kontni plan'!B:C,2,0)</f>
        <v>#N/A</v>
      </c>
      <c r="C12" s="45"/>
      <c r="D12" s="45"/>
      <c r="E12" s="45"/>
      <c r="F12" s="45"/>
      <c r="G12" s="45"/>
      <c r="H12" s="45"/>
      <c r="I12" s="45">
        <f t="shared" si="1"/>
        <v>0</v>
      </c>
    </row>
    <row r="13" spans="1:9" ht="22.5" customHeight="1" x14ac:dyDescent="0.25">
      <c r="A13" s="43"/>
      <c r="B13" s="47" t="e">
        <f>+VLOOKUP(A13,'Kontni plan'!B:C,2,0)</f>
        <v>#N/A</v>
      </c>
      <c r="C13" s="45"/>
      <c r="D13" s="45"/>
      <c r="E13" s="45"/>
      <c r="F13" s="45"/>
      <c r="G13" s="45"/>
      <c r="H13" s="45"/>
      <c r="I13" s="45">
        <f t="shared" si="1"/>
        <v>0</v>
      </c>
    </row>
    <row r="14" spans="1:9" ht="22.5" customHeight="1" x14ac:dyDescent="0.25">
      <c r="A14" s="43"/>
      <c r="B14" s="47" t="e">
        <f>+VLOOKUP(A14,'Kontni plan'!B:C,2,0)</f>
        <v>#N/A</v>
      </c>
      <c r="C14" s="45"/>
      <c r="D14" s="45"/>
      <c r="E14" s="45"/>
      <c r="F14" s="45"/>
      <c r="G14" s="45"/>
      <c r="H14" s="45"/>
      <c r="I14" s="45">
        <f t="shared" si="1"/>
        <v>0</v>
      </c>
    </row>
    <row r="15" spans="1:9" ht="22.5" customHeight="1" x14ac:dyDescent="0.25">
      <c r="A15" s="43"/>
      <c r="B15" s="47" t="e">
        <f>+VLOOKUP(A15,'Kontni plan'!B:C,2,0)</f>
        <v>#N/A</v>
      </c>
      <c r="C15" s="45"/>
      <c r="D15" s="45"/>
      <c r="E15" s="45"/>
      <c r="F15" s="45"/>
      <c r="G15" s="45"/>
      <c r="H15" s="45"/>
      <c r="I15" s="45">
        <f t="shared" si="1"/>
        <v>0</v>
      </c>
    </row>
    <row r="16" spans="1:9" ht="22.5" customHeight="1" x14ac:dyDescent="0.25">
      <c r="A16" s="43"/>
      <c r="B16" s="47" t="e">
        <f>+VLOOKUP(A16,'Kontni plan'!B:C,2,0)</f>
        <v>#N/A</v>
      </c>
      <c r="C16" s="45"/>
      <c r="D16" s="45"/>
      <c r="E16" s="45"/>
      <c r="F16" s="45"/>
      <c r="G16" s="45"/>
      <c r="H16" s="45"/>
      <c r="I16" s="45">
        <f t="shared" si="1"/>
        <v>0</v>
      </c>
    </row>
    <row r="17" spans="1:9" ht="22.5" customHeight="1" x14ac:dyDescent="0.25">
      <c r="A17" s="43"/>
      <c r="B17" s="47" t="e">
        <f>+VLOOKUP(A17,'Kontni plan'!B:C,2,0)</f>
        <v>#N/A</v>
      </c>
      <c r="C17" s="45"/>
      <c r="D17" s="45"/>
      <c r="E17" s="45"/>
      <c r="F17" s="45"/>
      <c r="G17" s="45"/>
      <c r="H17" s="45"/>
      <c r="I17" s="45">
        <f t="shared" si="1"/>
        <v>0</v>
      </c>
    </row>
    <row r="18" spans="1:9" ht="22.5" customHeight="1" x14ac:dyDescent="0.25">
      <c r="A18" s="43"/>
      <c r="B18" s="47" t="e">
        <f>+VLOOKUP(A18,'Kontni plan'!B:C,2,0)</f>
        <v>#N/A</v>
      </c>
      <c r="C18" s="45"/>
      <c r="D18" s="45"/>
      <c r="E18" s="45"/>
      <c r="F18" s="45"/>
      <c r="G18" s="45"/>
      <c r="H18" s="45"/>
      <c r="I18" s="45">
        <f t="shared" si="1"/>
        <v>0</v>
      </c>
    </row>
    <row r="19" spans="1:9" ht="22.5" customHeight="1" x14ac:dyDescent="0.25">
      <c r="A19" s="43"/>
      <c r="B19" s="47" t="e">
        <f>+VLOOKUP(A19,'Kontni plan'!B:C,2,0)</f>
        <v>#N/A</v>
      </c>
      <c r="C19" s="45"/>
      <c r="D19" s="45"/>
      <c r="E19" s="45"/>
      <c r="F19" s="45"/>
      <c r="G19" s="45"/>
      <c r="H19" s="45"/>
      <c r="I19" s="45">
        <f t="shared" si="1"/>
        <v>0</v>
      </c>
    </row>
    <row r="20" spans="1:9" ht="22.5" customHeight="1" x14ac:dyDescent="0.25">
      <c r="A20" s="43"/>
      <c r="B20" s="47" t="e">
        <f>+VLOOKUP(A20,'Kontni plan'!B:C,2,0)</f>
        <v>#N/A</v>
      </c>
      <c r="C20" s="45"/>
      <c r="D20" s="45"/>
      <c r="E20" s="45"/>
      <c r="F20" s="45"/>
      <c r="G20" s="45"/>
      <c r="H20" s="45"/>
      <c r="I20" s="45">
        <f t="shared" ref="I20:I23" si="2">SUM(C20:H20)</f>
        <v>0</v>
      </c>
    </row>
    <row r="21" spans="1:9" ht="22.5" customHeight="1" x14ac:dyDescent="0.25">
      <c r="A21" s="43"/>
      <c r="B21" s="47" t="e">
        <f>+VLOOKUP(A21,'Kontni plan'!B:C,2,0)</f>
        <v>#N/A</v>
      </c>
      <c r="C21" s="45"/>
      <c r="D21" s="45"/>
      <c r="E21" s="45"/>
      <c r="F21" s="45"/>
      <c r="G21" s="45"/>
      <c r="H21" s="45"/>
      <c r="I21" s="45">
        <f t="shared" si="2"/>
        <v>0</v>
      </c>
    </row>
    <row r="22" spans="1:9" ht="22.5" customHeight="1" x14ac:dyDescent="0.25">
      <c r="A22" s="43"/>
      <c r="B22" s="47" t="e">
        <f>+VLOOKUP(A22,'Kontni plan'!B:C,2,0)</f>
        <v>#N/A</v>
      </c>
      <c r="C22" s="45"/>
      <c r="D22" s="45"/>
      <c r="E22" s="45"/>
      <c r="F22" s="45"/>
      <c r="G22" s="45"/>
      <c r="H22" s="45"/>
      <c r="I22" s="45">
        <f t="shared" si="2"/>
        <v>0</v>
      </c>
    </row>
    <row r="23" spans="1:9" ht="22.5" customHeight="1" x14ac:dyDescent="0.25">
      <c r="A23" s="43"/>
      <c r="B23" s="47" t="e">
        <f>+VLOOKUP(A23,'Kontni plan'!B:C,2,0)</f>
        <v>#N/A</v>
      </c>
      <c r="C23" s="45"/>
      <c r="D23" s="45"/>
      <c r="E23" s="45"/>
      <c r="F23" s="45"/>
      <c r="G23" s="45"/>
      <c r="H23" s="45"/>
      <c r="I23" s="45">
        <f t="shared" si="2"/>
        <v>0</v>
      </c>
    </row>
  </sheetData>
  <mergeCells count="7">
    <mergeCell ref="I1:I2"/>
    <mergeCell ref="E3:H3"/>
    <mergeCell ref="A1:A2"/>
    <mergeCell ref="B1:B2"/>
    <mergeCell ref="C1:C2"/>
    <mergeCell ref="D1:D2"/>
    <mergeCell ref="E1:H1"/>
  </mergeCells>
  <pageMargins left="0.51181102362204722" right="0.51181102362204722" top="0.55118110236220474" bottom="0.55118110236220474" header="0" footer="0"/>
  <pageSetup paperSize="9" orientation="landscape" horizontalDpi="4294967295" verticalDpi="4294967295" r:id="rId1"/>
  <headerFooter>
    <oddHeader>&amp;C&amp;14PRIHODI 2025. - zbirno za sve programe</oddHeader>
  </headerFooter>
  <extLst>
    <ext xmlns:x14="http://schemas.microsoft.com/office/spreadsheetml/2009/9/main" uri="{CCE6A557-97BC-4b89-ADB6-D9C93CAAB3DF}">
      <x14:dataValidations xmlns:xm="http://schemas.microsoft.com/office/excel/2006/main" count="1">
        <x14:dataValidation type="list" allowBlank="1" showDropDown="1" showInputMessage="1" showErrorMessage="1" xr:uid="{00000000-0002-0000-0200-000000000000}">
          <x14:formula1>
            <xm:f>'Kontni plan'!$B$146:$B$319</xm:f>
          </x14:formula1>
          <xm:sqref>A5:A1048576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FF00"/>
  </sheetPr>
  <dimension ref="A1:I46"/>
  <sheetViews>
    <sheetView view="pageLayout" zoomScaleNormal="100" workbookViewId="0">
      <selection activeCell="J16" sqref="J16"/>
    </sheetView>
  </sheetViews>
  <sheetFormatPr defaultRowHeight="15" x14ac:dyDescent="0.25"/>
  <cols>
    <col min="1" max="1" width="7.5703125" bestFit="1" customWidth="1"/>
    <col min="2" max="2" width="38.140625" customWidth="1"/>
    <col min="3" max="3" width="13.42578125" style="46" customWidth="1"/>
    <col min="4" max="4" width="15" style="46" customWidth="1"/>
    <col min="5" max="8" width="11.28515625" style="46" customWidth="1"/>
    <col min="9" max="9" width="13.42578125" style="46" customWidth="1"/>
  </cols>
  <sheetData>
    <row r="1" spans="1:9" x14ac:dyDescent="0.25">
      <c r="A1" s="92" t="s">
        <v>495</v>
      </c>
      <c r="B1" s="92" t="s">
        <v>503</v>
      </c>
      <c r="C1" s="87" t="s">
        <v>509</v>
      </c>
      <c r="D1" s="87" t="s">
        <v>486</v>
      </c>
      <c r="E1" s="95" t="s">
        <v>487</v>
      </c>
      <c r="F1" s="96"/>
      <c r="G1" s="96"/>
      <c r="H1" s="97"/>
      <c r="I1" s="87" t="s">
        <v>488</v>
      </c>
    </row>
    <row r="2" spans="1:9" ht="39" customHeight="1" thickBot="1" x14ac:dyDescent="0.3">
      <c r="A2" s="93"/>
      <c r="B2" s="94"/>
      <c r="C2" s="88"/>
      <c r="D2" s="88"/>
      <c r="E2" s="41" t="s">
        <v>489</v>
      </c>
      <c r="F2" s="41" t="s">
        <v>490</v>
      </c>
      <c r="G2" s="41" t="s">
        <v>491</v>
      </c>
      <c r="H2" s="41" t="s">
        <v>492</v>
      </c>
      <c r="I2" s="88"/>
    </row>
    <row r="3" spans="1:9" ht="17.25" thickBot="1" x14ac:dyDescent="0.3">
      <c r="A3" s="53" t="str">
        <f>+IF(C3=C4," ","GREŠKA")</f>
        <v xml:space="preserve"> </v>
      </c>
      <c r="B3" s="52" t="s">
        <v>496</v>
      </c>
      <c r="C3" s="55">
        <f>+'2. PLAN PROGRAMA'!H3</f>
        <v>2026600</v>
      </c>
      <c r="D3" s="42"/>
      <c r="E3" s="89"/>
      <c r="F3" s="90"/>
      <c r="G3" s="90"/>
      <c r="H3" s="91"/>
      <c r="I3" s="56">
        <f>+'2. PLAN PROGRAMA'!G3</f>
        <v>2054700</v>
      </c>
    </row>
    <row r="4" spans="1:9" ht="15.75" customHeight="1" thickBot="1" x14ac:dyDescent="0.3">
      <c r="A4" s="57" t="str">
        <f>+IF(I3=I4," ","GREŠKA")</f>
        <v xml:space="preserve"> </v>
      </c>
      <c r="B4" s="50" t="s">
        <v>494</v>
      </c>
      <c r="C4" s="48">
        <f t="shared" ref="C4:I4" si="0">SUM(C5:C1048576)</f>
        <v>2026600</v>
      </c>
      <c r="D4" s="44">
        <f t="shared" si="0"/>
        <v>0</v>
      </c>
      <c r="E4" s="44">
        <f t="shared" si="0"/>
        <v>12600</v>
      </c>
      <c r="F4" s="44">
        <f t="shared" si="0"/>
        <v>12600</v>
      </c>
      <c r="G4" s="44">
        <f t="shared" si="0"/>
        <v>2900</v>
      </c>
      <c r="H4" s="44">
        <f t="shared" si="0"/>
        <v>0</v>
      </c>
      <c r="I4" s="44">
        <f t="shared" si="0"/>
        <v>2054700</v>
      </c>
    </row>
    <row r="5" spans="1:9" ht="22.5" customHeight="1" x14ac:dyDescent="0.25">
      <c r="A5" s="40">
        <v>3211</v>
      </c>
      <c r="B5" s="49" t="str">
        <f>+VLOOKUP(A5,'Kontni plan'!B:C,2,0)</f>
        <v>Službena putovanja</v>
      </c>
      <c r="C5" s="45">
        <v>600</v>
      </c>
      <c r="D5" s="45"/>
      <c r="E5" s="45">
        <v>1200</v>
      </c>
      <c r="F5" s="45"/>
      <c r="G5" s="45"/>
      <c r="H5" s="45"/>
      <c r="I5" s="45">
        <f>SUM(C5:H5)</f>
        <v>1800</v>
      </c>
    </row>
    <row r="6" spans="1:9" ht="22.5" customHeight="1" x14ac:dyDescent="0.25">
      <c r="A6" s="40">
        <v>3221</v>
      </c>
      <c r="B6" s="47" t="str">
        <f>+VLOOKUP(A6,'Kontni plan'!B:C,2,0)</f>
        <v>Uredski materijal i ostali materijalni rashodi</v>
      </c>
      <c r="C6" s="45">
        <v>1200</v>
      </c>
      <c r="D6" s="45"/>
      <c r="E6" s="45">
        <v>650</v>
      </c>
      <c r="F6" s="45">
        <v>400</v>
      </c>
      <c r="G6" s="45"/>
      <c r="H6" s="45"/>
      <c r="I6" s="45">
        <f>SUM(C6:H6)</f>
        <v>2250</v>
      </c>
    </row>
    <row r="7" spans="1:9" ht="22.5" customHeight="1" x14ac:dyDescent="0.25">
      <c r="A7" s="40">
        <v>3222</v>
      </c>
      <c r="B7" s="47" t="str">
        <f>+VLOOKUP(A7,'Kontni plan'!B:C,2,0)</f>
        <v>Materijal i sirovine</v>
      </c>
      <c r="C7" s="45">
        <v>100</v>
      </c>
      <c r="D7" s="45"/>
      <c r="E7" s="45"/>
      <c r="F7" s="45"/>
      <c r="G7" s="45"/>
      <c r="H7" s="45"/>
      <c r="I7" s="45">
        <f t="shared" ref="I7:I44" si="1">SUM(C7:H7)</f>
        <v>100</v>
      </c>
    </row>
    <row r="8" spans="1:9" ht="22.5" customHeight="1" x14ac:dyDescent="0.25">
      <c r="A8" s="40">
        <v>3224</v>
      </c>
      <c r="B8" s="47" t="str">
        <f>+VLOOKUP(A8,'Kontni plan'!B:C,2,0)</f>
        <v>Materijal i dijelovi za tekuće i investicijsko održavanje</v>
      </c>
      <c r="C8" s="45"/>
      <c r="D8" s="45"/>
      <c r="E8" s="45"/>
      <c r="F8" s="45"/>
      <c r="G8" s="45"/>
      <c r="H8" s="45"/>
      <c r="I8" s="45">
        <f t="shared" si="1"/>
        <v>0</v>
      </c>
    </row>
    <row r="9" spans="1:9" ht="22.5" customHeight="1" x14ac:dyDescent="0.25">
      <c r="A9" s="40">
        <v>3231</v>
      </c>
      <c r="B9" s="47" t="str">
        <f>+VLOOKUP(A9,'Kontni plan'!B:C,2,0)</f>
        <v>Usluge telefona, pošte i prijevoza</v>
      </c>
      <c r="C9" s="45"/>
      <c r="D9" s="45"/>
      <c r="E9" s="45"/>
      <c r="F9" s="45"/>
      <c r="G9" s="45"/>
      <c r="H9" s="45"/>
      <c r="I9" s="45">
        <f t="shared" si="1"/>
        <v>0</v>
      </c>
    </row>
    <row r="10" spans="1:9" ht="22.5" customHeight="1" x14ac:dyDescent="0.25">
      <c r="A10" s="40">
        <v>3232</v>
      </c>
      <c r="B10" s="47" t="str">
        <f>+VLOOKUP(A10,'Kontni plan'!B:C,2,0)</f>
        <v>Usluge tekućeg i investicijskog održavanja</v>
      </c>
      <c r="C10" s="45"/>
      <c r="D10" s="45"/>
      <c r="E10" s="45"/>
      <c r="F10" s="45"/>
      <c r="G10" s="45"/>
      <c r="H10" s="45"/>
      <c r="I10" s="45">
        <f t="shared" si="1"/>
        <v>0</v>
      </c>
    </row>
    <row r="11" spans="1:9" ht="22.5" customHeight="1" x14ac:dyDescent="0.25">
      <c r="A11" s="40">
        <v>3237</v>
      </c>
      <c r="B11" s="47" t="str">
        <f>+VLOOKUP(A11,'Kontni plan'!B:C,2,0)</f>
        <v>Intelektualne i osobne usluge</v>
      </c>
      <c r="C11" s="45">
        <v>15650</v>
      </c>
      <c r="D11" s="45"/>
      <c r="E11" s="45">
        <v>4880</v>
      </c>
      <c r="F11" s="45">
        <v>4000</v>
      </c>
      <c r="G11" s="45">
        <v>1700</v>
      </c>
      <c r="H11" s="45"/>
      <c r="I11" s="45">
        <f t="shared" si="1"/>
        <v>26230</v>
      </c>
    </row>
    <row r="12" spans="1:9" ht="22.5" customHeight="1" x14ac:dyDescent="0.25">
      <c r="A12" s="40">
        <v>3239</v>
      </c>
      <c r="B12" s="47" t="str">
        <f>+VLOOKUP(A12,'Kontni plan'!B:C,2,0)</f>
        <v>Ostale usluge</v>
      </c>
      <c r="C12" s="45">
        <v>8850</v>
      </c>
      <c r="D12" s="45"/>
      <c r="E12" s="45">
        <v>4020</v>
      </c>
      <c r="F12" s="45">
        <v>600</v>
      </c>
      <c r="G12" s="45">
        <v>1200</v>
      </c>
      <c r="H12" s="45"/>
      <c r="I12" s="45">
        <f t="shared" si="1"/>
        <v>14670</v>
      </c>
    </row>
    <row r="13" spans="1:9" ht="22.5" customHeight="1" x14ac:dyDescent="0.25">
      <c r="A13" s="40">
        <v>3292</v>
      </c>
      <c r="B13" s="47" t="str">
        <f>+VLOOKUP(A13,'Kontni plan'!B:C,2,0)</f>
        <v>Premije osiguranja</v>
      </c>
      <c r="C13" s="45">
        <v>200</v>
      </c>
      <c r="D13" s="45"/>
      <c r="E13" s="45">
        <v>200</v>
      </c>
      <c r="F13" s="45"/>
      <c r="G13" s="45"/>
      <c r="H13" s="45"/>
      <c r="I13" s="45">
        <f t="shared" si="1"/>
        <v>400</v>
      </c>
    </row>
    <row r="14" spans="1:9" ht="22.5" customHeight="1" x14ac:dyDescent="0.25">
      <c r="A14" s="40">
        <v>4212</v>
      </c>
      <c r="B14" s="47" t="str">
        <f>+VLOOKUP(A14,'Kontni plan'!B:C,2,0)</f>
        <v>Poslovni objekti</v>
      </c>
      <c r="C14" s="45">
        <v>2000000</v>
      </c>
      <c r="D14" s="45"/>
      <c r="E14" s="45"/>
      <c r="F14" s="45"/>
      <c r="G14" s="45"/>
      <c r="H14" s="45"/>
      <c r="I14" s="45">
        <f t="shared" si="1"/>
        <v>2000000</v>
      </c>
    </row>
    <row r="15" spans="1:9" ht="22.5" customHeight="1" x14ac:dyDescent="0.25">
      <c r="A15" s="40">
        <v>4221</v>
      </c>
      <c r="B15" s="47" t="str">
        <f>+VLOOKUP(A15,'Kontni plan'!B:C,2,0)</f>
        <v>Uredska oprema i namještaj</v>
      </c>
      <c r="C15" s="45"/>
      <c r="D15" s="45"/>
      <c r="E15" s="45">
        <v>665</v>
      </c>
      <c r="F15" s="45">
        <v>6725</v>
      </c>
      <c r="G15" s="45"/>
      <c r="H15" s="45"/>
      <c r="I15" s="45">
        <f t="shared" si="1"/>
        <v>7390</v>
      </c>
    </row>
    <row r="16" spans="1:9" ht="22.5" customHeight="1" x14ac:dyDescent="0.25">
      <c r="A16" s="40">
        <v>3225</v>
      </c>
      <c r="B16" s="47" t="str">
        <f>+VLOOKUP(A16,'Kontni plan'!B:C,2,0)</f>
        <v>Sitni inventar i auto gume</v>
      </c>
      <c r="C16" s="45"/>
      <c r="D16" s="45"/>
      <c r="E16" s="45">
        <v>35</v>
      </c>
      <c r="F16" s="45">
        <v>217.5</v>
      </c>
      <c r="G16" s="45"/>
      <c r="H16" s="45"/>
      <c r="I16" s="45">
        <f t="shared" si="1"/>
        <v>252.5</v>
      </c>
    </row>
    <row r="17" spans="1:9" ht="22.5" customHeight="1" x14ac:dyDescent="0.25">
      <c r="A17" s="40">
        <v>3235</v>
      </c>
      <c r="B17" s="47" t="str">
        <f>+VLOOKUP(A17,'Kontni plan'!B:C,2,0)</f>
        <v>Zakupnine i najamnine</v>
      </c>
      <c r="C17" s="45"/>
      <c r="D17" s="45"/>
      <c r="E17" s="45">
        <v>0</v>
      </c>
      <c r="F17" s="45">
        <v>257.5</v>
      </c>
      <c r="G17" s="45"/>
      <c r="H17" s="45"/>
      <c r="I17" s="45">
        <f t="shared" si="1"/>
        <v>257.5</v>
      </c>
    </row>
    <row r="18" spans="1:9" ht="22.5" customHeight="1" x14ac:dyDescent="0.25">
      <c r="A18" s="40">
        <v>3293</v>
      </c>
      <c r="B18" s="47" t="str">
        <f>+VLOOKUP(A18,'Kontni plan'!B:C,2,0)</f>
        <v>Reprezentacija</v>
      </c>
      <c r="C18" s="45"/>
      <c r="D18" s="45"/>
      <c r="E18" s="45">
        <v>700</v>
      </c>
      <c r="F18" s="45">
        <v>400</v>
      </c>
      <c r="G18" s="45"/>
      <c r="H18" s="45"/>
      <c r="I18" s="45">
        <f t="shared" si="1"/>
        <v>1100</v>
      </c>
    </row>
    <row r="19" spans="1:9" ht="22.5" customHeight="1" x14ac:dyDescent="0.25">
      <c r="A19" s="40">
        <v>3223</v>
      </c>
      <c r="B19" s="47" t="str">
        <f>+VLOOKUP(A19,'Kontni plan'!B:C,2,0)</f>
        <v>Energija</v>
      </c>
      <c r="C19" s="45"/>
      <c r="D19" s="45"/>
      <c r="E19" s="45">
        <v>250</v>
      </c>
      <c r="F19" s="45"/>
      <c r="G19" s="45"/>
      <c r="H19" s="45"/>
      <c r="I19" s="45">
        <f t="shared" si="1"/>
        <v>250</v>
      </c>
    </row>
    <row r="20" spans="1:9" ht="22.5" customHeight="1" x14ac:dyDescent="0.25">
      <c r="A20" s="43"/>
      <c r="B20" s="47" t="e">
        <f>+VLOOKUP(A20,'Kontni plan'!B:C,2,0)</f>
        <v>#N/A</v>
      </c>
      <c r="C20" s="45"/>
      <c r="D20" s="45"/>
      <c r="E20" s="45"/>
      <c r="F20" s="45"/>
      <c r="G20" s="45"/>
      <c r="H20" s="45"/>
      <c r="I20" s="45">
        <f t="shared" si="1"/>
        <v>0</v>
      </c>
    </row>
    <row r="21" spans="1:9" ht="22.5" customHeight="1" x14ac:dyDescent="0.25">
      <c r="A21" s="43"/>
      <c r="B21" s="47" t="e">
        <f>+VLOOKUP(A21,'Kontni plan'!B:C,2,0)</f>
        <v>#N/A</v>
      </c>
      <c r="C21" s="45"/>
      <c r="D21" s="45"/>
      <c r="E21" s="45"/>
      <c r="F21" s="45"/>
      <c r="G21" s="45"/>
      <c r="H21" s="45"/>
      <c r="I21" s="45">
        <f t="shared" si="1"/>
        <v>0</v>
      </c>
    </row>
    <row r="22" spans="1:9" ht="22.5" customHeight="1" x14ac:dyDescent="0.25">
      <c r="A22" s="43"/>
      <c r="B22" s="47" t="e">
        <f>+VLOOKUP(A22,'Kontni plan'!B:C,2,0)</f>
        <v>#N/A</v>
      </c>
      <c r="C22" s="45"/>
      <c r="D22" s="45"/>
      <c r="E22" s="45"/>
      <c r="F22" s="45"/>
      <c r="G22" s="45"/>
      <c r="H22" s="45"/>
      <c r="I22" s="45">
        <f t="shared" si="1"/>
        <v>0</v>
      </c>
    </row>
    <row r="23" spans="1:9" ht="22.5" customHeight="1" x14ac:dyDescent="0.25">
      <c r="A23" s="43"/>
      <c r="B23" s="47" t="e">
        <f>+VLOOKUP(A23,'Kontni plan'!B:C,2,0)</f>
        <v>#N/A</v>
      </c>
      <c r="C23" s="45"/>
      <c r="D23" s="45"/>
      <c r="E23" s="45"/>
      <c r="F23" s="45"/>
      <c r="G23" s="45"/>
      <c r="H23" s="45"/>
      <c r="I23" s="45">
        <f t="shared" si="1"/>
        <v>0</v>
      </c>
    </row>
    <row r="24" spans="1:9" ht="22.5" customHeight="1" x14ac:dyDescent="0.25">
      <c r="A24" s="43"/>
      <c r="B24" s="47" t="e">
        <f>+VLOOKUP(A24,'Kontni plan'!B:C,2,0)</f>
        <v>#N/A</v>
      </c>
      <c r="C24" s="45"/>
      <c r="D24" s="45"/>
      <c r="E24" s="45"/>
      <c r="F24" s="45"/>
      <c r="G24" s="45"/>
      <c r="H24" s="45"/>
      <c r="I24" s="45">
        <f t="shared" si="1"/>
        <v>0</v>
      </c>
    </row>
    <row r="25" spans="1:9" ht="22.5" customHeight="1" x14ac:dyDescent="0.25">
      <c r="A25" s="43"/>
      <c r="B25" s="47" t="e">
        <f>+VLOOKUP(A25,'Kontni plan'!B:C,2,0)</f>
        <v>#N/A</v>
      </c>
      <c r="C25" s="45"/>
      <c r="D25" s="45"/>
      <c r="E25" s="45"/>
      <c r="F25" s="45"/>
      <c r="G25" s="45"/>
      <c r="H25" s="45"/>
      <c r="I25" s="45">
        <f t="shared" si="1"/>
        <v>0</v>
      </c>
    </row>
    <row r="26" spans="1:9" ht="22.5" customHeight="1" x14ac:dyDescent="0.25">
      <c r="A26" s="43"/>
      <c r="B26" s="47" t="e">
        <f>+VLOOKUP(A26,'Kontni plan'!B:C,2,0)</f>
        <v>#N/A</v>
      </c>
      <c r="C26" s="45"/>
      <c r="D26" s="45"/>
      <c r="E26" s="45"/>
      <c r="F26" s="45"/>
      <c r="G26" s="45"/>
      <c r="H26" s="45"/>
      <c r="I26" s="45">
        <f t="shared" si="1"/>
        <v>0</v>
      </c>
    </row>
    <row r="27" spans="1:9" ht="22.5" customHeight="1" x14ac:dyDescent="0.25">
      <c r="A27" s="43"/>
      <c r="B27" s="47" t="e">
        <f>+VLOOKUP(A27,'Kontni plan'!B:C,2,0)</f>
        <v>#N/A</v>
      </c>
      <c r="C27" s="45"/>
      <c r="D27" s="45"/>
      <c r="E27" s="45"/>
      <c r="F27" s="45"/>
      <c r="G27" s="45"/>
      <c r="H27" s="45"/>
      <c r="I27" s="45">
        <f t="shared" si="1"/>
        <v>0</v>
      </c>
    </row>
    <row r="28" spans="1:9" ht="22.5" customHeight="1" x14ac:dyDescent="0.25">
      <c r="A28" s="43"/>
      <c r="B28" s="47" t="e">
        <f>+VLOOKUP(A28,'Kontni plan'!B:C,2,0)</f>
        <v>#N/A</v>
      </c>
      <c r="C28" s="45"/>
      <c r="D28" s="45"/>
      <c r="E28" s="45"/>
      <c r="F28" s="45"/>
      <c r="G28" s="45"/>
      <c r="H28" s="45"/>
      <c r="I28" s="45">
        <f t="shared" si="1"/>
        <v>0</v>
      </c>
    </row>
    <row r="29" spans="1:9" ht="22.5" customHeight="1" x14ac:dyDescent="0.25">
      <c r="A29" s="43"/>
      <c r="B29" s="47" t="e">
        <f>+VLOOKUP(A29,'Kontni plan'!B:C,2,0)</f>
        <v>#N/A</v>
      </c>
      <c r="C29" s="45"/>
      <c r="D29" s="45"/>
      <c r="E29" s="45"/>
      <c r="F29" s="45"/>
      <c r="G29" s="45"/>
      <c r="H29" s="45"/>
      <c r="I29" s="45">
        <f t="shared" si="1"/>
        <v>0</v>
      </c>
    </row>
    <row r="30" spans="1:9" ht="22.5" customHeight="1" x14ac:dyDescent="0.25">
      <c r="A30" s="43"/>
      <c r="B30" s="47" t="e">
        <f>+VLOOKUP(A30,'Kontni plan'!B:C,2,0)</f>
        <v>#N/A</v>
      </c>
      <c r="C30" s="45"/>
      <c r="D30" s="45"/>
      <c r="E30" s="45"/>
      <c r="F30" s="45"/>
      <c r="G30" s="45"/>
      <c r="H30" s="45"/>
      <c r="I30" s="45">
        <f t="shared" si="1"/>
        <v>0</v>
      </c>
    </row>
    <row r="31" spans="1:9" ht="22.5" customHeight="1" x14ac:dyDescent="0.25">
      <c r="A31" s="43"/>
      <c r="B31" s="47" t="e">
        <f>+VLOOKUP(A31,'Kontni plan'!B:C,2,0)</f>
        <v>#N/A</v>
      </c>
      <c r="C31" s="45"/>
      <c r="D31" s="45"/>
      <c r="E31" s="45"/>
      <c r="F31" s="45"/>
      <c r="G31" s="45"/>
      <c r="H31" s="45"/>
      <c r="I31" s="45">
        <f t="shared" si="1"/>
        <v>0</v>
      </c>
    </row>
    <row r="32" spans="1:9" ht="22.5" customHeight="1" x14ac:dyDescent="0.25">
      <c r="A32" s="43"/>
      <c r="B32" s="47" t="e">
        <f>+VLOOKUP(A32,'Kontni plan'!B:C,2,0)</f>
        <v>#N/A</v>
      </c>
      <c r="C32" s="45"/>
      <c r="D32" s="45"/>
      <c r="E32" s="45"/>
      <c r="F32" s="45"/>
      <c r="G32" s="45"/>
      <c r="H32" s="45"/>
      <c r="I32" s="45">
        <f t="shared" si="1"/>
        <v>0</v>
      </c>
    </row>
    <row r="33" spans="1:9" ht="22.5" customHeight="1" x14ac:dyDescent="0.25">
      <c r="A33" s="43"/>
      <c r="B33" s="47" t="e">
        <f>+VLOOKUP(A33,'Kontni plan'!B:C,2,0)</f>
        <v>#N/A</v>
      </c>
      <c r="C33" s="45"/>
      <c r="D33" s="45"/>
      <c r="E33" s="45"/>
      <c r="F33" s="45"/>
      <c r="G33" s="45"/>
      <c r="H33" s="45"/>
      <c r="I33" s="45">
        <f t="shared" si="1"/>
        <v>0</v>
      </c>
    </row>
    <row r="34" spans="1:9" ht="22.5" customHeight="1" x14ac:dyDescent="0.25">
      <c r="A34" s="43"/>
      <c r="B34" s="47" t="e">
        <f>+VLOOKUP(A34,'Kontni plan'!B:C,2,0)</f>
        <v>#N/A</v>
      </c>
      <c r="C34" s="45"/>
      <c r="D34" s="45"/>
      <c r="E34" s="45"/>
      <c r="F34" s="45"/>
      <c r="G34" s="45"/>
      <c r="H34" s="45"/>
      <c r="I34" s="45">
        <f t="shared" si="1"/>
        <v>0</v>
      </c>
    </row>
    <row r="35" spans="1:9" ht="22.5" customHeight="1" x14ac:dyDescent="0.25">
      <c r="A35" s="43"/>
      <c r="B35" s="47" t="e">
        <f>+VLOOKUP(A35,'Kontni plan'!B:C,2,0)</f>
        <v>#N/A</v>
      </c>
      <c r="C35" s="45"/>
      <c r="D35" s="45"/>
      <c r="E35" s="45"/>
      <c r="F35" s="45"/>
      <c r="G35" s="45"/>
      <c r="H35" s="45"/>
      <c r="I35" s="45">
        <f t="shared" si="1"/>
        <v>0</v>
      </c>
    </row>
    <row r="36" spans="1:9" ht="22.5" customHeight="1" x14ac:dyDescent="0.25">
      <c r="A36" s="43"/>
      <c r="B36" s="47" t="e">
        <f>+VLOOKUP(A36,'Kontni plan'!B:C,2,0)</f>
        <v>#N/A</v>
      </c>
      <c r="C36" s="45"/>
      <c r="D36" s="45"/>
      <c r="E36" s="45"/>
      <c r="F36" s="45"/>
      <c r="G36" s="45"/>
      <c r="H36" s="45"/>
      <c r="I36" s="45">
        <f t="shared" si="1"/>
        <v>0</v>
      </c>
    </row>
    <row r="37" spans="1:9" ht="22.5" customHeight="1" x14ac:dyDescent="0.25">
      <c r="A37" s="43"/>
      <c r="B37" s="47" t="e">
        <f>+VLOOKUP(A37,'Kontni plan'!B:C,2,0)</f>
        <v>#N/A</v>
      </c>
      <c r="C37" s="45"/>
      <c r="D37" s="45"/>
      <c r="E37" s="45"/>
      <c r="F37" s="45"/>
      <c r="G37" s="45"/>
      <c r="H37" s="45"/>
      <c r="I37" s="45">
        <f t="shared" si="1"/>
        <v>0</v>
      </c>
    </row>
    <row r="38" spans="1:9" ht="22.5" customHeight="1" x14ac:dyDescent="0.25">
      <c r="A38" s="43"/>
      <c r="B38" s="47" t="e">
        <f>+VLOOKUP(A38,'Kontni plan'!B:C,2,0)</f>
        <v>#N/A</v>
      </c>
      <c r="C38" s="45"/>
      <c r="D38" s="45"/>
      <c r="E38" s="45"/>
      <c r="F38" s="45"/>
      <c r="G38" s="45"/>
      <c r="H38" s="45"/>
      <c r="I38" s="45">
        <f t="shared" si="1"/>
        <v>0</v>
      </c>
    </row>
    <row r="39" spans="1:9" ht="22.5" customHeight="1" x14ac:dyDescent="0.25">
      <c r="A39" s="43"/>
      <c r="B39" s="47" t="e">
        <f>+VLOOKUP(A39,'Kontni plan'!B:C,2,0)</f>
        <v>#N/A</v>
      </c>
      <c r="C39" s="45"/>
      <c r="D39" s="45"/>
      <c r="E39" s="45"/>
      <c r="F39" s="45"/>
      <c r="G39" s="45"/>
      <c r="H39" s="45"/>
      <c r="I39" s="45">
        <f t="shared" si="1"/>
        <v>0</v>
      </c>
    </row>
    <row r="40" spans="1:9" ht="22.5" customHeight="1" x14ac:dyDescent="0.25">
      <c r="A40" s="43"/>
      <c r="B40" s="47" t="e">
        <f>+VLOOKUP(A40,'Kontni plan'!B:C,2,0)</f>
        <v>#N/A</v>
      </c>
      <c r="C40" s="45"/>
      <c r="D40" s="45"/>
      <c r="E40" s="45"/>
      <c r="F40" s="45"/>
      <c r="G40" s="45"/>
      <c r="H40" s="45"/>
      <c r="I40" s="45">
        <f t="shared" si="1"/>
        <v>0</v>
      </c>
    </row>
    <row r="41" spans="1:9" ht="22.5" customHeight="1" x14ac:dyDescent="0.25">
      <c r="A41" s="43"/>
      <c r="B41" s="47" t="e">
        <f>+VLOOKUP(A41,'Kontni plan'!B:C,2,0)</f>
        <v>#N/A</v>
      </c>
      <c r="C41" s="45"/>
      <c r="D41" s="45"/>
      <c r="E41" s="45"/>
      <c r="F41" s="45"/>
      <c r="G41" s="45"/>
      <c r="H41" s="45"/>
      <c r="I41" s="45">
        <f t="shared" si="1"/>
        <v>0</v>
      </c>
    </row>
    <row r="42" spans="1:9" ht="22.5" customHeight="1" x14ac:dyDescent="0.25">
      <c r="A42" s="43"/>
      <c r="B42" s="47" t="e">
        <f>+VLOOKUP(A42,'Kontni plan'!B:C,2,0)</f>
        <v>#N/A</v>
      </c>
      <c r="C42" s="45"/>
      <c r="D42" s="45"/>
      <c r="E42" s="45"/>
      <c r="F42" s="45"/>
      <c r="G42" s="45"/>
      <c r="H42" s="45"/>
      <c r="I42" s="45">
        <f t="shared" si="1"/>
        <v>0</v>
      </c>
    </row>
    <row r="43" spans="1:9" ht="22.5" customHeight="1" x14ac:dyDescent="0.25">
      <c r="A43" s="43"/>
      <c r="B43" s="47" t="e">
        <f>+VLOOKUP(A43,'Kontni plan'!B:C,2,0)</f>
        <v>#N/A</v>
      </c>
      <c r="C43" s="45"/>
      <c r="D43" s="45"/>
      <c r="E43" s="45"/>
      <c r="F43" s="45"/>
      <c r="G43" s="45"/>
      <c r="H43" s="45"/>
      <c r="I43" s="45">
        <f t="shared" si="1"/>
        <v>0</v>
      </c>
    </row>
    <row r="44" spans="1:9" ht="22.5" customHeight="1" x14ac:dyDescent="0.25">
      <c r="A44" s="43"/>
      <c r="B44" s="47" t="e">
        <f>+VLOOKUP(A44,'Kontni plan'!B:C,2,0)</f>
        <v>#N/A</v>
      </c>
      <c r="C44" s="45"/>
      <c r="D44" s="45"/>
      <c r="E44" s="45"/>
      <c r="F44" s="45"/>
      <c r="G44" s="45"/>
      <c r="H44" s="45"/>
      <c r="I44" s="45">
        <f t="shared" si="1"/>
        <v>0</v>
      </c>
    </row>
    <row r="45" spans="1:9" ht="22.5" customHeight="1" x14ac:dyDescent="0.25">
      <c r="A45" s="43"/>
      <c r="B45" s="47" t="e">
        <f>+VLOOKUP(A45,'Kontni plan'!B:C,2,0)</f>
        <v>#N/A</v>
      </c>
      <c r="C45" s="45"/>
      <c r="D45" s="45"/>
      <c r="E45" s="45"/>
      <c r="F45" s="45"/>
      <c r="G45" s="45"/>
      <c r="H45" s="45"/>
      <c r="I45" s="45">
        <f t="shared" ref="I45:I46" si="2">SUM(C45:H45)</f>
        <v>0</v>
      </c>
    </row>
    <row r="46" spans="1:9" ht="22.5" customHeight="1" x14ac:dyDescent="0.25">
      <c r="A46" s="43"/>
      <c r="B46" s="47" t="e">
        <f>+VLOOKUP(A46,'Kontni plan'!B:C,2,0)</f>
        <v>#N/A</v>
      </c>
      <c r="C46" s="45"/>
      <c r="D46" s="45"/>
      <c r="E46" s="45"/>
      <c r="F46" s="45"/>
      <c r="G46" s="45"/>
      <c r="H46" s="45"/>
      <c r="I46" s="45">
        <f t="shared" si="2"/>
        <v>0</v>
      </c>
    </row>
  </sheetData>
  <mergeCells count="7">
    <mergeCell ref="I1:I2"/>
    <mergeCell ref="E3:H3"/>
    <mergeCell ref="D1:D2"/>
    <mergeCell ref="E1:H1"/>
    <mergeCell ref="A1:A2"/>
    <mergeCell ref="B1:B2"/>
    <mergeCell ref="C1:C2"/>
  </mergeCells>
  <pageMargins left="0.51181102362204722" right="0.51181102362204722" top="0.55118110236220474" bottom="0.55118110236220474" header="0" footer="0"/>
  <pageSetup paperSize="9" orientation="landscape" verticalDpi="4294967295" r:id="rId1"/>
  <headerFooter>
    <oddHeader>&amp;C&amp;14RASHODI 2025. - zbirno za sve programe</oddHeader>
  </headerFooter>
  <extLst>
    <ext xmlns:x14="http://schemas.microsoft.com/office/spreadsheetml/2009/9/main" uri="{CCE6A557-97BC-4b89-ADB6-D9C93CAAB3DF}">
      <x14:dataValidations xmlns:xm="http://schemas.microsoft.com/office/excel/2006/main" count="1">
        <x14:dataValidation type="list" allowBlank="1" showDropDown="1" showInputMessage="1" showErrorMessage="1" xr:uid="{00000000-0002-0000-0300-000000000000}">
          <x14:formula1>
            <xm:f>'Kontni plan'!$B$2:$B$145</xm:f>
          </x14:formula1>
          <xm:sqref>A5:A46</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319"/>
  <sheetViews>
    <sheetView topLeftCell="A10" workbookViewId="0">
      <selection activeCell="B16" sqref="B16"/>
    </sheetView>
  </sheetViews>
  <sheetFormatPr defaultRowHeight="15" x14ac:dyDescent="0.25"/>
  <cols>
    <col min="1" max="1" width="8" bestFit="1" customWidth="1"/>
    <col min="2" max="2" width="12" bestFit="1" customWidth="1"/>
    <col min="3" max="3" width="72.42578125" bestFit="1" customWidth="1"/>
  </cols>
  <sheetData>
    <row r="1" spans="1:3" x14ac:dyDescent="0.25">
      <c r="A1" s="40" t="s">
        <v>182</v>
      </c>
      <c r="B1" s="40" t="s">
        <v>183</v>
      </c>
      <c r="C1" s="40" t="s">
        <v>184</v>
      </c>
    </row>
    <row r="2" spans="1:3" x14ac:dyDescent="0.25">
      <c r="A2" s="40" t="s">
        <v>185</v>
      </c>
      <c r="B2" s="40">
        <v>3111</v>
      </c>
      <c r="C2" s="40" t="s">
        <v>318</v>
      </c>
    </row>
    <row r="3" spans="1:3" x14ac:dyDescent="0.25">
      <c r="A3" s="40" t="s">
        <v>185</v>
      </c>
      <c r="B3" s="40">
        <v>3112</v>
      </c>
      <c r="C3" s="40" t="s">
        <v>319</v>
      </c>
    </row>
    <row r="4" spans="1:3" x14ac:dyDescent="0.25">
      <c r="A4" s="40" t="s">
        <v>185</v>
      </c>
      <c r="B4" s="40">
        <v>3113</v>
      </c>
      <c r="C4" s="40" t="s">
        <v>320</v>
      </c>
    </row>
    <row r="5" spans="1:3" x14ac:dyDescent="0.25">
      <c r="A5" s="40" t="s">
        <v>185</v>
      </c>
      <c r="B5" s="40">
        <v>3114</v>
      </c>
      <c r="C5" s="40" t="s">
        <v>321</v>
      </c>
    </row>
    <row r="6" spans="1:3" x14ac:dyDescent="0.25">
      <c r="A6" s="40" t="s">
        <v>185</v>
      </c>
      <c r="B6" s="40">
        <v>3121</v>
      </c>
      <c r="C6" s="40" t="s">
        <v>322</v>
      </c>
    </row>
    <row r="7" spans="1:3" x14ac:dyDescent="0.25">
      <c r="A7" s="40" t="s">
        <v>185</v>
      </c>
      <c r="B7" s="40">
        <v>3131</v>
      </c>
      <c r="C7" s="40" t="s">
        <v>261</v>
      </c>
    </row>
    <row r="8" spans="1:3" x14ac:dyDescent="0.25">
      <c r="A8" s="40" t="s">
        <v>185</v>
      </c>
      <c r="B8" s="40">
        <v>3132</v>
      </c>
      <c r="C8" s="40" t="s">
        <v>259</v>
      </c>
    </row>
    <row r="9" spans="1:3" x14ac:dyDescent="0.25">
      <c r="A9" s="40" t="s">
        <v>185</v>
      </c>
      <c r="B9" s="40">
        <v>3133</v>
      </c>
      <c r="C9" s="40" t="s">
        <v>262</v>
      </c>
    </row>
    <row r="10" spans="1:3" x14ac:dyDescent="0.25">
      <c r="A10" s="40" t="s">
        <v>185</v>
      </c>
      <c r="B10" s="40">
        <v>3211</v>
      </c>
      <c r="C10" s="40" t="s">
        <v>289</v>
      </c>
    </row>
    <row r="11" spans="1:3" x14ac:dyDescent="0.25">
      <c r="A11" s="40" t="s">
        <v>185</v>
      </c>
      <c r="B11" s="40">
        <v>3212</v>
      </c>
      <c r="C11" s="40" t="s">
        <v>290</v>
      </c>
    </row>
    <row r="12" spans="1:3" x14ac:dyDescent="0.25">
      <c r="A12" s="40" t="s">
        <v>185</v>
      </c>
      <c r="B12" s="40">
        <v>3213</v>
      </c>
      <c r="C12" s="40" t="s">
        <v>291</v>
      </c>
    </row>
    <row r="13" spans="1:3" x14ac:dyDescent="0.25">
      <c r="A13" s="40" t="s">
        <v>185</v>
      </c>
      <c r="B13" s="40">
        <v>3214</v>
      </c>
      <c r="C13" s="40" t="s">
        <v>292</v>
      </c>
    </row>
    <row r="14" spans="1:3" x14ac:dyDescent="0.25">
      <c r="A14" s="40" t="s">
        <v>185</v>
      </c>
      <c r="B14" s="40">
        <v>3221</v>
      </c>
      <c r="C14" s="40" t="s">
        <v>293</v>
      </c>
    </row>
    <row r="15" spans="1:3" x14ac:dyDescent="0.25">
      <c r="A15" s="40" t="s">
        <v>185</v>
      </c>
      <c r="B15" s="40">
        <v>3222</v>
      </c>
      <c r="C15" s="40" t="s">
        <v>294</v>
      </c>
    </row>
    <row r="16" spans="1:3" x14ac:dyDescent="0.25">
      <c r="A16" s="40" t="s">
        <v>185</v>
      </c>
      <c r="B16" s="40">
        <v>3223</v>
      </c>
      <c r="C16" s="40" t="s">
        <v>295</v>
      </c>
    </row>
    <row r="17" spans="1:3" x14ac:dyDescent="0.25">
      <c r="A17" s="40" t="s">
        <v>185</v>
      </c>
      <c r="B17" s="40">
        <v>3224</v>
      </c>
      <c r="C17" s="40" t="s">
        <v>296</v>
      </c>
    </row>
    <row r="18" spans="1:3" x14ac:dyDescent="0.25">
      <c r="A18" s="40" t="s">
        <v>185</v>
      </c>
      <c r="B18" s="40">
        <v>3225</v>
      </c>
      <c r="C18" s="40" t="s">
        <v>297</v>
      </c>
    </row>
    <row r="19" spans="1:3" x14ac:dyDescent="0.25">
      <c r="A19" s="40" t="s">
        <v>185</v>
      </c>
      <c r="B19" s="40">
        <v>3226</v>
      </c>
      <c r="C19" s="40" t="s">
        <v>323</v>
      </c>
    </row>
    <row r="20" spans="1:3" x14ac:dyDescent="0.25">
      <c r="A20" s="40" t="s">
        <v>185</v>
      </c>
      <c r="B20" s="40">
        <v>3227</v>
      </c>
      <c r="C20" s="40" t="s">
        <v>298</v>
      </c>
    </row>
    <row r="21" spans="1:3" x14ac:dyDescent="0.25">
      <c r="A21" s="40" t="s">
        <v>185</v>
      </c>
      <c r="B21" s="40">
        <v>3231</v>
      </c>
      <c r="C21" s="40" t="s">
        <v>299</v>
      </c>
    </row>
    <row r="22" spans="1:3" x14ac:dyDescent="0.25">
      <c r="A22" s="40" t="s">
        <v>185</v>
      </c>
      <c r="B22" s="40">
        <v>3232</v>
      </c>
      <c r="C22" s="40" t="s">
        <v>300</v>
      </c>
    </row>
    <row r="23" spans="1:3" x14ac:dyDescent="0.25">
      <c r="A23" s="40" t="s">
        <v>185</v>
      </c>
      <c r="B23" s="40">
        <v>3233</v>
      </c>
      <c r="C23" s="40" t="s">
        <v>301</v>
      </c>
    </row>
    <row r="24" spans="1:3" x14ac:dyDescent="0.25">
      <c r="A24" s="40" t="s">
        <v>185</v>
      </c>
      <c r="B24" s="40">
        <v>3234</v>
      </c>
      <c r="C24" s="40" t="s">
        <v>302</v>
      </c>
    </row>
    <row r="25" spans="1:3" x14ac:dyDescent="0.25">
      <c r="A25" s="40" t="s">
        <v>185</v>
      </c>
      <c r="B25" s="40">
        <v>3235</v>
      </c>
      <c r="C25" s="40" t="s">
        <v>303</v>
      </c>
    </row>
    <row r="26" spans="1:3" x14ac:dyDescent="0.25">
      <c r="A26" s="40" t="s">
        <v>185</v>
      </c>
      <c r="B26" s="40">
        <v>3236</v>
      </c>
      <c r="C26" s="40" t="s">
        <v>304</v>
      </c>
    </row>
    <row r="27" spans="1:3" x14ac:dyDescent="0.25">
      <c r="A27" s="40" t="s">
        <v>185</v>
      </c>
      <c r="B27" s="40">
        <v>3237</v>
      </c>
      <c r="C27" s="40" t="s">
        <v>305</v>
      </c>
    </row>
    <row r="28" spans="1:3" x14ac:dyDescent="0.25">
      <c r="A28" s="40" t="s">
        <v>185</v>
      </c>
      <c r="B28" s="40">
        <v>3238</v>
      </c>
      <c r="C28" s="40" t="s">
        <v>306</v>
      </c>
    </row>
    <row r="29" spans="1:3" x14ac:dyDescent="0.25">
      <c r="A29" s="40" t="s">
        <v>185</v>
      </c>
      <c r="B29" s="40">
        <v>3239</v>
      </c>
      <c r="C29" s="40" t="s">
        <v>307</v>
      </c>
    </row>
    <row r="30" spans="1:3" x14ac:dyDescent="0.25">
      <c r="A30" s="40" t="s">
        <v>185</v>
      </c>
      <c r="B30" s="40">
        <v>3241</v>
      </c>
      <c r="C30" s="40" t="s">
        <v>324</v>
      </c>
    </row>
    <row r="31" spans="1:3" x14ac:dyDescent="0.25">
      <c r="A31" s="40" t="s">
        <v>185</v>
      </c>
      <c r="B31" s="40">
        <v>3291</v>
      </c>
      <c r="C31" s="40" t="s">
        <v>309</v>
      </c>
    </row>
    <row r="32" spans="1:3" x14ac:dyDescent="0.25">
      <c r="A32" s="40" t="s">
        <v>185</v>
      </c>
      <c r="B32" s="40">
        <v>3292</v>
      </c>
      <c r="C32" s="40" t="s">
        <v>310</v>
      </c>
    </row>
    <row r="33" spans="1:3" x14ac:dyDescent="0.25">
      <c r="A33" s="40" t="s">
        <v>185</v>
      </c>
      <c r="B33" s="40">
        <v>3293</v>
      </c>
      <c r="C33" s="40" t="s">
        <v>311</v>
      </c>
    </row>
    <row r="34" spans="1:3" x14ac:dyDescent="0.25">
      <c r="A34" s="40" t="s">
        <v>185</v>
      </c>
      <c r="B34" s="40">
        <v>3294</v>
      </c>
      <c r="C34" s="40" t="s">
        <v>312</v>
      </c>
    </row>
    <row r="35" spans="1:3" x14ac:dyDescent="0.25">
      <c r="A35" s="40" t="s">
        <v>185</v>
      </c>
      <c r="B35" s="40">
        <v>3295</v>
      </c>
      <c r="C35" s="40" t="s">
        <v>313</v>
      </c>
    </row>
    <row r="36" spans="1:3" x14ac:dyDescent="0.25">
      <c r="A36" s="40" t="s">
        <v>185</v>
      </c>
      <c r="B36" s="40">
        <v>3296</v>
      </c>
      <c r="C36" s="40" t="s">
        <v>326</v>
      </c>
    </row>
    <row r="37" spans="1:3" x14ac:dyDescent="0.25">
      <c r="A37" s="40" t="s">
        <v>185</v>
      </c>
      <c r="B37" s="40">
        <v>3299</v>
      </c>
      <c r="C37" s="40" t="s">
        <v>308</v>
      </c>
    </row>
    <row r="38" spans="1:3" x14ac:dyDescent="0.25">
      <c r="A38" s="40" t="s">
        <v>185</v>
      </c>
      <c r="B38" s="40">
        <v>3411</v>
      </c>
      <c r="C38" s="40" t="s">
        <v>327</v>
      </c>
    </row>
    <row r="39" spans="1:3" x14ac:dyDescent="0.25">
      <c r="A39" s="40" t="s">
        <v>185</v>
      </c>
      <c r="B39" s="40">
        <v>3412</v>
      </c>
      <c r="C39" s="40" t="s">
        <v>328</v>
      </c>
    </row>
    <row r="40" spans="1:3" x14ac:dyDescent="0.25">
      <c r="A40" s="40" t="s">
        <v>185</v>
      </c>
      <c r="B40" s="40">
        <v>3413</v>
      </c>
      <c r="C40" s="40" t="s">
        <v>329</v>
      </c>
    </row>
    <row r="41" spans="1:3" x14ac:dyDescent="0.25">
      <c r="A41" s="40" t="s">
        <v>185</v>
      </c>
      <c r="B41" s="40">
        <v>3419</v>
      </c>
      <c r="C41" s="40" t="s">
        <v>330</v>
      </c>
    </row>
    <row r="42" spans="1:3" x14ac:dyDescent="0.25">
      <c r="A42" s="40" t="s">
        <v>185</v>
      </c>
      <c r="B42" s="40">
        <v>3421</v>
      </c>
      <c r="C42" s="40" t="s">
        <v>331</v>
      </c>
    </row>
    <row r="43" spans="1:3" x14ac:dyDescent="0.25">
      <c r="A43" s="40" t="s">
        <v>185</v>
      </c>
      <c r="B43" s="40">
        <v>3422</v>
      </c>
      <c r="C43" s="40" t="s">
        <v>332</v>
      </c>
    </row>
    <row r="44" spans="1:3" x14ac:dyDescent="0.25">
      <c r="A44" s="40" t="s">
        <v>185</v>
      </c>
      <c r="B44" s="40">
        <v>3423</v>
      </c>
      <c r="C44" s="40" t="s">
        <v>333</v>
      </c>
    </row>
    <row r="45" spans="1:3" x14ac:dyDescent="0.25">
      <c r="A45" s="40" t="s">
        <v>185</v>
      </c>
      <c r="B45" s="40">
        <v>3425</v>
      </c>
      <c r="C45" s="40" t="s">
        <v>334</v>
      </c>
    </row>
    <row r="46" spans="1:3" x14ac:dyDescent="0.25">
      <c r="A46" s="40" t="s">
        <v>185</v>
      </c>
      <c r="B46" s="40">
        <v>3426</v>
      </c>
      <c r="C46" s="40" t="s">
        <v>335</v>
      </c>
    </row>
    <row r="47" spans="1:3" x14ac:dyDescent="0.25">
      <c r="A47" s="40" t="s">
        <v>185</v>
      </c>
      <c r="B47" s="40">
        <v>3427</v>
      </c>
      <c r="C47" s="40" t="s">
        <v>336</v>
      </c>
    </row>
    <row r="48" spans="1:3" x14ac:dyDescent="0.25">
      <c r="A48" s="40" t="s">
        <v>185</v>
      </c>
      <c r="B48" s="40">
        <v>3428</v>
      </c>
      <c r="C48" s="40" t="s">
        <v>337</v>
      </c>
    </row>
    <row r="49" spans="1:3" x14ac:dyDescent="0.25">
      <c r="A49" s="40" t="s">
        <v>185</v>
      </c>
      <c r="B49" s="40">
        <v>3431</v>
      </c>
      <c r="C49" s="40" t="s">
        <v>338</v>
      </c>
    </row>
    <row r="50" spans="1:3" x14ac:dyDescent="0.25">
      <c r="A50" s="40" t="s">
        <v>185</v>
      </c>
      <c r="B50" s="40">
        <v>3432</v>
      </c>
      <c r="C50" s="40" t="s">
        <v>339</v>
      </c>
    </row>
    <row r="51" spans="1:3" x14ac:dyDescent="0.25">
      <c r="A51" s="40" t="s">
        <v>185</v>
      </c>
      <c r="B51" s="40">
        <v>3433</v>
      </c>
      <c r="C51" s="40" t="s">
        <v>340</v>
      </c>
    </row>
    <row r="52" spans="1:3" x14ac:dyDescent="0.25">
      <c r="A52" s="40" t="s">
        <v>185</v>
      </c>
      <c r="B52" s="40">
        <v>3434</v>
      </c>
      <c r="C52" s="40" t="s">
        <v>341</v>
      </c>
    </row>
    <row r="53" spans="1:3" x14ac:dyDescent="0.25">
      <c r="A53" s="40" t="s">
        <v>185</v>
      </c>
      <c r="B53" s="40">
        <v>3511</v>
      </c>
      <c r="C53" s="40" t="s">
        <v>343</v>
      </c>
    </row>
    <row r="54" spans="1:3" x14ac:dyDescent="0.25">
      <c r="A54" s="40" t="s">
        <v>185</v>
      </c>
      <c r="B54" s="40">
        <v>3512</v>
      </c>
      <c r="C54" s="40" t="s">
        <v>342</v>
      </c>
    </row>
    <row r="55" spans="1:3" x14ac:dyDescent="0.25">
      <c r="A55" s="40" t="s">
        <v>185</v>
      </c>
      <c r="B55" s="40">
        <v>3521</v>
      </c>
      <c r="C55" s="40" t="s">
        <v>344</v>
      </c>
    </row>
    <row r="56" spans="1:3" x14ac:dyDescent="0.25">
      <c r="A56" s="40" t="s">
        <v>185</v>
      </c>
      <c r="B56" s="40">
        <v>3522</v>
      </c>
      <c r="C56" s="40" t="s">
        <v>345</v>
      </c>
    </row>
    <row r="57" spans="1:3" x14ac:dyDescent="0.25">
      <c r="A57" s="40" t="s">
        <v>185</v>
      </c>
      <c r="B57" s="40">
        <v>3523</v>
      </c>
      <c r="C57" s="40" t="s">
        <v>346</v>
      </c>
    </row>
    <row r="58" spans="1:3" x14ac:dyDescent="0.25">
      <c r="A58" s="40" t="s">
        <v>185</v>
      </c>
      <c r="B58" s="40">
        <v>3531</v>
      </c>
      <c r="C58" s="40" t="s">
        <v>347</v>
      </c>
    </row>
    <row r="59" spans="1:3" x14ac:dyDescent="0.25">
      <c r="A59" s="40" t="s">
        <v>185</v>
      </c>
      <c r="B59" s="40">
        <v>3611</v>
      </c>
      <c r="C59" s="40" t="s">
        <v>348</v>
      </c>
    </row>
    <row r="60" spans="1:3" x14ac:dyDescent="0.25">
      <c r="A60" s="40" t="s">
        <v>185</v>
      </c>
      <c r="B60" s="40">
        <v>3612</v>
      </c>
      <c r="C60" s="40" t="s">
        <v>349</v>
      </c>
    </row>
    <row r="61" spans="1:3" x14ac:dyDescent="0.25">
      <c r="A61" s="40" t="s">
        <v>185</v>
      </c>
      <c r="B61" s="40">
        <v>3621</v>
      </c>
      <c r="C61" s="40" t="s">
        <v>350</v>
      </c>
    </row>
    <row r="62" spans="1:3" x14ac:dyDescent="0.25">
      <c r="A62" s="40" t="s">
        <v>185</v>
      </c>
      <c r="B62" s="40">
        <v>3622</v>
      </c>
      <c r="C62" s="40" t="s">
        <v>351</v>
      </c>
    </row>
    <row r="63" spans="1:3" x14ac:dyDescent="0.25">
      <c r="A63" s="40" t="s">
        <v>185</v>
      </c>
      <c r="B63" s="40">
        <v>3631</v>
      </c>
      <c r="C63" s="40" t="s">
        <v>352</v>
      </c>
    </row>
    <row r="64" spans="1:3" x14ac:dyDescent="0.25">
      <c r="A64" s="40" t="s">
        <v>185</v>
      </c>
      <c r="B64" s="40">
        <v>3632</v>
      </c>
      <c r="C64" s="40" t="s">
        <v>353</v>
      </c>
    </row>
    <row r="65" spans="1:3" x14ac:dyDescent="0.25">
      <c r="A65" s="40" t="s">
        <v>185</v>
      </c>
      <c r="B65" s="40">
        <v>3661</v>
      </c>
      <c r="C65" s="40" t="s">
        <v>354</v>
      </c>
    </row>
    <row r="66" spans="1:3" x14ac:dyDescent="0.25">
      <c r="A66" s="40" t="s">
        <v>185</v>
      </c>
      <c r="B66" s="40">
        <v>3662</v>
      </c>
      <c r="C66" s="40" t="s">
        <v>355</v>
      </c>
    </row>
    <row r="67" spans="1:3" x14ac:dyDescent="0.25">
      <c r="A67" s="40" t="s">
        <v>185</v>
      </c>
      <c r="B67" s="40">
        <v>3672</v>
      </c>
      <c r="C67" s="40" t="s">
        <v>356</v>
      </c>
    </row>
    <row r="68" spans="1:3" x14ac:dyDescent="0.25">
      <c r="A68" s="40" t="s">
        <v>185</v>
      </c>
      <c r="B68" s="40">
        <v>3673</v>
      </c>
      <c r="C68" s="40" t="s">
        <v>357</v>
      </c>
    </row>
    <row r="69" spans="1:3" x14ac:dyDescent="0.25">
      <c r="A69" s="40" t="s">
        <v>185</v>
      </c>
      <c r="B69" s="40">
        <v>3674</v>
      </c>
      <c r="C69" s="40" t="s">
        <v>358</v>
      </c>
    </row>
    <row r="70" spans="1:3" x14ac:dyDescent="0.25">
      <c r="A70" s="40" t="s">
        <v>185</v>
      </c>
      <c r="B70" s="40">
        <v>3681</v>
      </c>
      <c r="C70" s="40" t="s">
        <v>360</v>
      </c>
    </row>
    <row r="71" spans="1:3" x14ac:dyDescent="0.25">
      <c r="A71" s="40" t="s">
        <v>185</v>
      </c>
      <c r="B71" s="40">
        <v>3682</v>
      </c>
      <c r="C71" s="40" t="s">
        <v>361</v>
      </c>
    </row>
    <row r="72" spans="1:3" x14ac:dyDescent="0.25">
      <c r="A72" s="40" t="s">
        <v>185</v>
      </c>
      <c r="B72" s="40">
        <v>3691</v>
      </c>
      <c r="C72" s="40" t="s">
        <v>362</v>
      </c>
    </row>
    <row r="73" spans="1:3" x14ac:dyDescent="0.25">
      <c r="A73" s="40" t="s">
        <v>185</v>
      </c>
      <c r="B73" s="40">
        <v>3692</v>
      </c>
      <c r="C73" s="40" t="s">
        <v>363</v>
      </c>
    </row>
    <row r="74" spans="1:3" x14ac:dyDescent="0.25">
      <c r="A74" s="40" t="s">
        <v>185</v>
      </c>
      <c r="B74" s="40">
        <v>3693</v>
      </c>
      <c r="C74" s="40" t="s">
        <v>364</v>
      </c>
    </row>
    <row r="75" spans="1:3" x14ac:dyDescent="0.25">
      <c r="A75" s="40" t="s">
        <v>185</v>
      </c>
      <c r="B75" s="40">
        <v>3694</v>
      </c>
      <c r="C75" s="40" t="s">
        <v>365</v>
      </c>
    </row>
    <row r="76" spans="1:3" x14ac:dyDescent="0.25">
      <c r="A76" s="40" t="s">
        <v>185</v>
      </c>
      <c r="B76" s="40">
        <v>3711</v>
      </c>
      <c r="C76" s="40" t="s">
        <v>366</v>
      </c>
    </row>
    <row r="77" spans="1:3" x14ac:dyDescent="0.25">
      <c r="A77" s="40" t="s">
        <v>185</v>
      </c>
      <c r="B77" s="40">
        <v>3712</v>
      </c>
      <c r="C77" s="40" t="s">
        <v>367</v>
      </c>
    </row>
    <row r="78" spans="1:3" x14ac:dyDescent="0.25">
      <c r="A78" s="40" t="s">
        <v>185</v>
      </c>
      <c r="B78" s="40">
        <v>3713</v>
      </c>
      <c r="C78" s="40" t="s">
        <v>368</v>
      </c>
    </row>
    <row r="79" spans="1:3" x14ac:dyDescent="0.25">
      <c r="A79" s="40" t="s">
        <v>185</v>
      </c>
      <c r="B79" s="40">
        <v>3714</v>
      </c>
      <c r="C79" s="40" t="s">
        <v>369</v>
      </c>
    </row>
    <row r="80" spans="1:3" x14ac:dyDescent="0.25">
      <c r="A80" s="40" t="s">
        <v>185</v>
      </c>
      <c r="B80" s="40">
        <v>3715</v>
      </c>
      <c r="C80" s="40" t="s">
        <v>370</v>
      </c>
    </row>
    <row r="81" spans="1:3" x14ac:dyDescent="0.25">
      <c r="A81" s="40" t="s">
        <v>185</v>
      </c>
      <c r="B81" s="40">
        <v>3721</v>
      </c>
      <c r="C81" s="40" t="s">
        <v>371</v>
      </c>
    </row>
    <row r="82" spans="1:3" x14ac:dyDescent="0.25">
      <c r="A82" s="40" t="s">
        <v>185</v>
      </c>
      <c r="B82" s="40">
        <v>3722</v>
      </c>
      <c r="C82" s="40" t="s">
        <v>372</v>
      </c>
    </row>
    <row r="83" spans="1:3" x14ac:dyDescent="0.25">
      <c r="A83" s="40" t="s">
        <v>185</v>
      </c>
      <c r="B83" s="40">
        <v>3723</v>
      </c>
      <c r="C83" s="40" t="s">
        <v>373</v>
      </c>
    </row>
    <row r="84" spans="1:3" x14ac:dyDescent="0.25">
      <c r="A84" s="40" t="s">
        <v>185</v>
      </c>
      <c r="B84" s="40">
        <v>3811</v>
      </c>
      <c r="C84" s="40" t="s">
        <v>375</v>
      </c>
    </row>
    <row r="85" spans="1:3" x14ac:dyDescent="0.25">
      <c r="A85" s="40" t="s">
        <v>185</v>
      </c>
      <c r="B85" s="40">
        <v>3812</v>
      </c>
      <c r="C85" s="40" t="s">
        <v>376</v>
      </c>
    </row>
    <row r="86" spans="1:3" x14ac:dyDescent="0.25">
      <c r="A86" s="40" t="s">
        <v>185</v>
      </c>
      <c r="B86" s="40">
        <v>3813</v>
      </c>
      <c r="C86" s="40" t="s">
        <v>377</v>
      </c>
    </row>
    <row r="87" spans="1:3" x14ac:dyDescent="0.25">
      <c r="A87" s="40" t="s">
        <v>185</v>
      </c>
      <c r="B87" s="40">
        <v>3821</v>
      </c>
      <c r="C87" s="40" t="s">
        <v>379</v>
      </c>
    </row>
    <row r="88" spans="1:3" x14ac:dyDescent="0.25">
      <c r="A88" s="40" t="s">
        <v>185</v>
      </c>
      <c r="B88" s="40">
        <v>3822</v>
      </c>
      <c r="C88" s="40" t="s">
        <v>380</v>
      </c>
    </row>
    <row r="89" spans="1:3" x14ac:dyDescent="0.25">
      <c r="A89" s="40" t="s">
        <v>185</v>
      </c>
      <c r="B89" s="40">
        <v>3823</v>
      </c>
      <c r="C89" s="40" t="s">
        <v>381</v>
      </c>
    </row>
    <row r="90" spans="1:3" x14ac:dyDescent="0.25">
      <c r="A90" s="40" t="s">
        <v>185</v>
      </c>
      <c r="B90" s="40">
        <v>3831</v>
      </c>
      <c r="C90" s="40" t="s">
        <v>382</v>
      </c>
    </row>
    <row r="91" spans="1:3" x14ac:dyDescent="0.25">
      <c r="A91" s="40" t="s">
        <v>185</v>
      </c>
      <c r="B91" s="40">
        <v>3832</v>
      </c>
      <c r="C91" s="40" t="s">
        <v>383</v>
      </c>
    </row>
    <row r="92" spans="1:3" x14ac:dyDescent="0.25">
      <c r="A92" s="40" t="s">
        <v>185</v>
      </c>
      <c r="B92" s="40">
        <v>3833</v>
      </c>
      <c r="C92" s="40" t="s">
        <v>384</v>
      </c>
    </row>
    <row r="93" spans="1:3" x14ac:dyDescent="0.25">
      <c r="A93" s="40" t="s">
        <v>185</v>
      </c>
      <c r="B93" s="40">
        <v>3834</v>
      </c>
      <c r="C93" s="40" t="s">
        <v>385</v>
      </c>
    </row>
    <row r="94" spans="1:3" x14ac:dyDescent="0.25">
      <c r="A94" s="40" t="s">
        <v>185</v>
      </c>
      <c r="B94" s="40">
        <v>3835</v>
      </c>
      <c r="C94" s="40" t="s">
        <v>287</v>
      </c>
    </row>
    <row r="95" spans="1:3" x14ac:dyDescent="0.25">
      <c r="A95" s="40" t="s">
        <v>185</v>
      </c>
      <c r="B95" s="40">
        <v>3841</v>
      </c>
      <c r="C95" s="40" t="s">
        <v>386</v>
      </c>
    </row>
    <row r="96" spans="1:3" x14ac:dyDescent="0.25">
      <c r="A96" s="40" t="s">
        <v>185</v>
      </c>
      <c r="B96" s="40">
        <v>3842</v>
      </c>
      <c r="C96" s="40" t="s">
        <v>387</v>
      </c>
    </row>
    <row r="97" spans="1:3" x14ac:dyDescent="0.25">
      <c r="A97" s="40" t="s">
        <v>185</v>
      </c>
      <c r="B97" s="40">
        <v>3861</v>
      </c>
      <c r="C97" s="40" t="s">
        <v>388</v>
      </c>
    </row>
    <row r="98" spans="1:3" x14ac:dyDescent="0.25">
      <c r="A98" s="40" t="s">
        <v>185</v>
      </c>
      <c r="B98" s="40">
        <v>3862</v>
      </c>
      <c r="C98" s="40" t="s">
        <v>389</v>
      </c>
    </row>
    <row r="99" spans="1:3" x14ac:dyDescent="0.25">
      <c r="A99" s="40" t="s">
        <v>185</v>
      </c>
      <c r="B99" s="40">
        <v>3863</v>
      </c>
      <c r="C99" s="40" t="s">
        <v>390</v>
      </c>
    </row>
    <row r="100" spans="1:3" x14ac:dyDescent="0.25">
      <c r="A100" s="40" t="s">
        <v>185</v>
      </c>
      <c r="B100" s="40">
        <v>3864</v>
      </c>
      <c r="C100" s="40" t="s">
        <v>391</v>
      </c>
    </row>
    <row r="101" spans="1:3" x14ac:dyDescent="0.25">
      <c r="A101" s="40" t="s">
        <v>185</v>
      </c>
      <c r="B101" s="40">
        <v>3911</v>
      </c>
      <c r="C101" s="40" t="s">
        <v>392</v>
      </c>
    </row>
    <row r="102" spans="1:3" x14ac:dyDescent="0.25">
      <c r="A102" s="40" t="s">
        <v>185</v>
      </c>
      <c r="B102" s="40">
        <v>3921</v>
      </c>
      <c r="C102" s="40" t="s">
        <v>224</v>
      </c>
    </row>
    <row r="103" spans="1:3" x14ac:dyDescent="0.25">
      <c r="A103" s="40" t="s">
        <v>185</v>
      </c>
      <c r="B103" s="40">
        <v>4111</v>
      </c>
      <c r="C103" s="40" t="s">
        <v>186</v>
      </c>
    </row>
    <row r="104" spans="1:3" x14ac:dyDescent="0.25">
      <c r="A104" s="40" t="s">
        <v>185</v>
      </c>
      <c r="B104" s="40">
        <v>4112</v>
      </c>
      <c r="C104" s="40" t="s">
        <v>187</v>
      </c>
    </row>
    <row r="105" spans="1:3" x14ac:dyDescent="0.25">
      <c r="A105" s="40" t="s">
        <v>185</v>
      </c>
      <c r="B105" s="40">
        <v>4113</v>
      </c>
      <c r="C105" s="40" t="s">
        <v>188</v>
      </c>
    </row>
    <row r="106" spans="1:3" x14ac:dyDescent="0.25">
      <c r="A106" s="40" t="s">
        <v>185</v>
      </c>
      <c r="B106" s="40">
        <v>4121</v>
      </c>
      <c r="C106" s="40" t="s">
        <v>189</v>
      </c>
    </row>
    <row r="107" spans="1:3" x14ac:dyDescent="0.25">
      <c r="A107" s="40" t="s">
        <v>185</v>
      </c>
      <c r="B107" s="40">
        <v>4122</v>
      </c>
      <c r="C107" s="40" t="s">
        <v>190</v>
      </c>
    </row>
    <row r="108" spans="1:3" x14ac:dyDescent="0.25">
      <c r="A108" s="40" t="s">
        <v>185</v>
      </c>
      <c r="B108" s="40">
        <v>4123</v>
      </c>
      <c r="C108" s="40" t="s">
        <v>191</v>
      </c>
    </row>
    <row r="109" spans="1:3" x14ac:dyDescent="0.25">
      <c r="A109" s="40" t="s">
        <v>185</v>
      </c>
      <c r="B109" s="40">
        <v>4124</v>
      </c>
      <c r="C109" s="40" t="s">
        <v>192</v>
      </c>
    </row>
    <row r="110" spans="1:3" x14ac:dyDescent="0.25">
      <c r="A110" s="40" t="s">
        <v>185</v>
      </c>
      <c r="B110" s="40">
        <v>4125</v>
      </c>
      <c r="C110" s="40" t="s">
        <v>193</v>
      </c>
    </row>
    <row r="111" spans="1:3" x14ac:dyDescent="0.25">
      <c r="A111" s="40" t="s">
        <v>185</v>
      </c>
      <c r="B111" s="40">
        <v>4126</v>
      </c>
      <c r="C111" s="40" t="s">
        <v>194</v>
      </c>
    </row>
    <row r="112" spans="1:3" x14ac:dyDescent="0.25">
      <c r="A112" s="40" t="s">
        <v>185</v>
      </c>
      <c r="B112" s="40">
        <v>4211</v>
      </c>
      <c r="C112" s="40" t="s">
        <v>195</v>
      </c>
    </row>
    <row r="113" spans="1:3" x14ac:dyDescent="0.25">
      <c r="A113" s="40" t="s">
        <v>185</v>
      </c>
      <c r="B113" s="40">
        <v>4212</v>
      </c>
      <c r="C113" s="40" t="s">
        <v>196</v>
      </c>
    </row>
    <row r="114" spans="1:3" x14ac:dyDescent="0.25">
      <c r="A114" s="40" t="s">
        <v>185</v>
      </c>
      <c r="B114" s="40">
        <v>4213</v>
      </c>
      <c r="C114" s="40" t="s">
        <v>197</v>
      </c>
    </row>
    <row r="115" spans="1:3" x14ac:dyDescent="0.25">
      <c r="A115" s="40" t="s">
        <v>185</v>
      </c>
      <c r="B115" s="40">
        <v>4214</v>
      </c>
      <c r="C115" s="40" t="s">
        <v>198</v>
      </c>
    </row>
    <row r="116" spans="1:3" x14ac:dyDescent="0.25">
      <c r="A116" s="40" t="s">
        <v>185</v>
      </c>
      <c r="B116" s="40">
        <v>4221</v>
      </c>
      <c r="C116" s="40" t="s">
        <v>199</v>
      </c>
    </row>
    <row r="117" spans="1:3" x14ac:dyDescent="0.25">
      <c r="A117" s="40" t="s">
        <v>185</v>
      </c>
      <c r="B117" s="40">
        <v>4222</v>
      </c>
      <c r="C117" s="40" t="s">
        <v>200</v>
      </c>
    </row>
    <row r="118" spans="1:3" x14ac:dyDescent="0.25">
      <c r="A118" s="40" t="s">
        <v>185</v>
      </c>
      <c r="B118" s="40">
        <v>4223</v>
      </c>
      <c r="C118" s="40" t="s">
        <v>201</v>
      </c>
    </row>
    <row r="119" spans="1:3" x14ac:dyDescent="0.25">
      <c r="A119" s="40" t="s">
        <v>185</v>
      </c>
      <c r="B119" s="40">
        <v>4224</v>
      </c>
      <c r="C119" s="40" t="s">
        <v>202</v>
      </c>
    </row>
    <row r="120" spans="1:3" x14ac:dyDescent="0.25">
      <c r="A120" s="40" t="s">
        <v>185</v>
      </c>
      <c r="B120" s="40">
        <v>4225</v>
      </c>
      <c r="C120" s="40" t="s">
        <v>203</v>
      </c>
    </row>
    <row r="121" spans="1:3" x14ac:dyDescent="0.25">
      <c r="A121" s="40" t="s">
        <v>185</v>
      </c>
      <c r="B121" s="40">
        <v>4226</v>
      </c>
      <c r="C121" s="40" t="s">
        <v>204</v>
      </c>
    </row>
    <row r="122" spans="1:3" x14ac:dyDescent="0.25">
      <c r="A122" s="40" t="s">
        <v>185</v>
      </c>
      <c r="B122" s="40">
        <v>4227</v>
      </c>
      <c r="C122" s="40" t="s">
        <v>205</v>
      </c>
    </row>
    <row r="123" spans="1:3" x14ac:dyDescent="0.25">
      <c r="A123" s="40" t="s">
        <v>185</v>
      </c>
      <c r="B123" s="40">
        <v>4228</v>
      </c>
      <c r="C123" s="40" t="s">
        <v>206</v>
      </c>
    </row>
    <row r="124" spans="1:3" x14ac:dyDescent="0.25">
      <c r="A124" s="40" t="s">
        <v>185</v>
      </c>
      <c r="B124" s="40">
        <v>4231</v>
      </c>
      <c r="C124" s="40" t="s">
        <v>207</v>
      </c>
    </row>
    <row r="125" spans="1:3" x14ac:dyDescent="0.25">
      <c r="A125" s="40" t="s">
        <v>185</v>
      </c>
      <c r="B125" s="40">
        <v>4232</v>
      </c>
      <c r="C125" s="40" t="s">
        <v>208</v>
      </c>
    </row>
    <row r="126" spans="1:3" x14ac:dyDescent="0.25">
      <c r="A126" s="40" t="s">
        <v>185</v>
      </c>
      <c r="B126" s="40">
        <v>4233</v>
      </c>
      <c r="C126" s="40" t="s">
        <v>209</v>
      </c>
    </row>
    <row r="127" spans="1:3" x14ac:dyDescent="0.25">
      <c r="A127" s="40" t="s">
        <v>185</v>
      </c>
      <c r="B127" s="40">
        <v>4234</v>
      </c>
      <c r="C127" s="40" t="s">
        <v>210</v>
      </c>
    </row>
    <row r="128" spans="1:3" x14ac:dyDescent="0.25">
      <c r="A128" s="40" t="s">
        <v>185</v>
      </c>
      <c r="B128" s="40">
        <v>4241</v>
      </c>
      <c r="C128" s="40" t="s">
        <v>211</v>
      </c>
    </row>
    <row r="129" spans="1:3" x14ac:dyDescent="0.25">
      <c r="A129" s="40" t="s">
        <v>185</v>
      </c>
      <c r="B129" s="40">
        <v>4242</v>
      </c>
      <c r="C129" s="40" t="s">
        <v>212</v>
      </c>
    </row>
    <row r="130" spans="1:3" x14ac:dyDescent="0.25">
      <c r="A130" s="40" t="s">
        <v>185</v>
      </c>
      <c r="B130" s="40">
        <v>4243</v>
      </c>
      <c r="C130" s="40" t="s">
        <v>213</v>
      </c>
    </row>
    <row r="131" spans="1:3" x14ac:dyDescent="0.25">
      <c r="A131" s="40" t="s">
        <v>185</v>
      </c>
      <c r="B131" s="40">
        <v>4244</v>
      </c>
      <c r="C131" s="40" t="s">
        <v>214</v>
      </c>
    </row>
    <row r="132" spans="1:3" x14ac:dyDescent="0.25">
      <c r="A132" s="40" t="s">
        <v>185</v>
      </c>
      <c r="B132" s="40">
        <v>4251</v>
      </c>
      <c r="C132" s="40" t="s">
        <v>215</v>
      </c>
    </row>
    <row r="133" spans="1:3" x14ac:dyDescent="0.25">
      <c r="A133" s="40" t="s">
        <v>185</v>
      </c>
      <c r="B133" s="40">
        <v>4252</v>
      </c>
      <c r="C133" s="40" t="s">
        <v>216</v>
      </c>
    </row>
    <row r="134" spans="1:3" x14ac:dyDescent="0.25">
      <c r="A134" s="40" t="s">
        <v>185</v>
      </c>
      <c r="B134" s="40">
        <v>4261</v>
      </c>
      <c r="C134" s="40" t="s">
        <v>217</v>
      </c>
    </row>
    <row r="135" spans="1:3" x14ac:dyDescent="0.25">
      <c r="A135" s="40" t="s">
        <v>185</v>
      </c>
      <c r="B135" s="40">
        <v>4262</v>
      </c>
      <c r="C135" s="40" t="s">
        <v>218</v>
      </c>
    </row>
    <row r="136" spans="1:3" x14ac:dyDescent="0.25">
      <c r="A136" s="40" t="s">
        <v>185</v>
      </c>
      <c r="B136" s="40">
        <v>4263</v>
      </c>
      <c r="C136" s="40" t="s">
        <v>219</v>
      </c>
    </row>
    <row r="137" spans="1:3" x14ac:dyDescent="0.25">
      <c r="A137" s="40" t="s">
        <v>185</v>
      </c>
      <c r="B137" s="40">
        <v>4264</v>
      </c>
      <c r="C137" s="40" t="s">
        <v>220</v>
      </c>
    </row>
    <row r="138" spans="1:3" x14ac:dyDescent="0.25">
      <c r="A138" s="40" t="s">
        <v>185</v>
      </c>
      <c r="B138" s="40">
        <v>4311</v>
      </c>
      <c r="C138" s="40" t="s">
        <v>221</v>
      </c>
    </row>
    <row r="139" spans="1:3" x14ac:dyDescent="0.25">
      <c r="A139" s="40" t="s">
        <v>185</v>
      </c>
      <c r="B139" s="40">
        <v>4312</v>
      </c>
      <c r="C139" s="40" t="s">
        <v>222</v>
      </c>
    </row>
    <row r="140" spans="1:3" x14ac:dyDescent="0.25">
      <c r="A140" s="40" t="s">
        <v>185</v>
      </c>
      <c r="B140" s="40">
        <v>4411</v>
      </c>
      <c r="C140" s="40" t="s">
        <v>223</v>
      </c>
    </row>
    <row r="141" spans="1:3" x14ac:dyDescent="0.25">
      <c r="A141" s="40" t="s">
        <v>185</v>
      </c>
      <c r="B141" s="40">
        <v>4511</v>
      </c>
      <c r="C141" s="40" t="s">
        <v>314</v>
      </c>
    </row>
    <row r="142" spans="1:3" x14ac:dyDescent="0.25">
      <c r="A142" s="40" t="s">
        <v>185</v>
      </c>
      <c r="B142" s="40">
        <v>4521</v>
      </c>
      <c r="C142" s="40" t="s">
        <v>315</v>
      </c>
    </row>
    <row r="143" spans="1:3" x14ac:dyDescent="0.25">
      <c r="A143" s="40" t="s">
        <v>185</v>
      </c>
      <c r="B143" s="40">
        <v>4531</v>
      </c>
      <c r="C143" s="40" t="s">
        <v>316</v>
      </c>
    </row>
    <row r="144" spans="1:3" x14ac:dyDescent="0.25">
      <c r="A144" s="40" t="s">
        <v>185</v>
      </c>
      <c r="B144" s="40">
        <v>4541</v>
      </c>
      <c r="C144" s="40" t="s">
        <v>317</v>
      </c>
    </row>
    <row r="145" spans="1:3" x14ac:dyDescent="0.25">
      <c r="A145" s="40" t="s">
        <v>185</v>
      </c>
      <c r="B145" s="40">
        <v>4911</v>
      </c>
      <c r="C145" s="40" t="s">
        <v>392</v>
      </c>
    </row>
    <row r="146" spans="1:3" x14ac:dyDescent="0.25">
      <c r="A146" s="40" t="s">
        <v>185</v>
      </c>
      <c r="B146" s="40">
        <v>6111</v>
      </c>
      <c r="C146" s="40" t="s">
        <v>226</v>
      </c>
    </row>
    <row r="147" spans="1:3" x14ac:dyDescent="0.25">
      <c r="A147" s="40" t="s">
        <v>185</v>
      </c>
      <c r="B147" s="40">
        <v>6112</v>
      </c>
      <c r="C147" s="40" t="s">
        <v>227</v>
      </c>
    </row>
    <row r="148" spans="1:3" x14ac:dyDescent="0.25">
      <c r="A148" s="40" t="s">
        <v>185</v>
      </c>
      <c r="B148" s="40">
        <v>6113</v>
      </c>
      <c r="C148" s="40" t="s">
        <v>228</v>
      </c>
    </row>
    <row r="149" spans="1:3" x14ac:dyDescent="0.25">
      <c r="A149" s="40" t="s">
        <v>185</v>
      </c>
      <c r="B149" s="40">
        <v>6114</v>
      </c>
      <c r="C149" s="40" t="s">
        <v>229</v>
      </c>
    </row>
    <row r="150" spans="1:3" x14ac:dyDescent="0.25">
      <c r="A150" s="40" t="s">
        <v>185</v>
      </c>
      <c r="B150" s="40">
        <v>6115</v>
      </c>
      <c r="C150" s="40" t="s">
        <v>230</v>
      </c>
    </row>
    <row r="151" spans="1:3" x14ac:dyDescent="0.25">
      <c r="A151" s="40" t="s">
        <v>185</v>
      </c>
      <c r="B151" s="40">
        <v>6116</v>
      </c>
      <c r="C151" s="40" t="s">
        <v>231</v>
      </c>
    </row>
    <row r="152" spans="1:3" x14ac:dyDescent="0.25">
      <c r="A152" s="40" t="s">
        <v>185</v>
      </c>
      <c r="B152" s="40">
        <v>6117</v>
      </c>
      <c r="C152" s="40" t="s">
        <v>393</v>
      </c>
    </row>
    <row r="153" spans="1:3" x14ac:dyDescent="0.25">
      <c r="A153" s="40" t="s">
        <v>185</v>
      </c>
      <c r="B153" s="40">
        <v>6119</v>
      </c>
      <c r="C153" s="40" t="s">
        <v>232</v>
      </c>
    </row>
    <row r="154" spans="1:3" x14ac:dyDescent="0.25">
      <c r="A154" s="40" t="s">
        <v>185</v>
      </c>
      <c r="B154" s="40">
        <v>6121</v>
      </c>
      <c r="C154" s="40" t="s">
        <v>234</v>
      </c>
    </row>
    <row r="155" spans="1:3" x14ac:dyDescent="0.25">
      <c r="A155" s="40" t="s">
        <v>185</v>
      </c>
      <c r="B155" s="40">
        <v>6122</v>
      </c>
      <c r="C155" s="40" t="s">
        <v>235</v>
      </c>
    </row>
    <row r="156" spans="1:3" x14ac:dyDescent="0.25">
      <c r="A156" s="40" t="s">
        <v>185</v>
      </c>
      <c r="B156" s="40">
        <v>6123</v>
      </c>
      <c r="C156" s="40" t="s">
        <v>236</v>
      </c>
    </row>
    <row r="157" spans="1:3" x14ac:dyDescent="0.25">
      <c r="A157" s="40" t="s">
        <v>185</v>
      </c>
      <c r="B157" s="40">
        <v>6124</v>
      </c>
      <c r="C157" s="40" t="s">
        <v>237</v>
      </c>
    </row>
    <row r="158" spans="1:3" x14ac:dyDescent="0.25">
      <c r="A158" s="40" t="s">
        <v>185</v>
      </c>
      <c r="B158" s="40">
        <v>6125</v>
      </c>
      <c r="C158" s="40" t="s">
        <v>394</v>
      </c>
    </row>
    <row r="159" spans="1:3" x14ac:dyDescent="0.25">
      <c r="A159" s="40" t="s">
        <v>185</v>
      </c>
      <c r="B159" s="40">
        <v>6131</v>
      </c>
      <c r="C159" s="40" t="s">
        <v>239</v>
      </c>
    </row>
    <row r="160" spans="1:3" x14ac:dyDescent="0.25">
      <c r="A160" s="40" t="s">
        <v>185</v>
      </c>
      <c r="B160" s="40">
        <v>6132</v>
      </c>
      <c r="C160" s="40" t="s">
        <v>240</v>
      </c>
    </row>
    <row r="161" spans="1:3" x14ac:dyDescent="0.25">
      <c r="A161" s="40" t="s">
        <v>185</v>
      </c>
      <c r="B161" s="40">
        <v>6133</v>
      </c>
      <c r="C161" s="40" t="s">
        <v>241</v>
      </c>
    </row>
    <row r="162" spans="1:3" x14ac:dyDescent="0.25">
      <c r="A162" s="40" t="s">
        <v>185</v>
      </c>
      <c r="B162" s="40">
        <v>6134</v>
      </c>
      <c r="C162" s="40" t="s">
        <v>242</v>
      </c>
    </row>
    <row r="163" spans="1:3" x14ac:dyDescent="0.25">
      <c r="A163" s="40" t="s">
        <v>185</v>
      </c>
      <c r="B163" s="40">
        <v>6135</v>
      </c>
      <c r="C163" s="40" t="s">
        <v>243</v>
      </c>
    </row>
    <row r="164" spans="1:3" x14ac:dyDescent="0.25">
      <c r="A164" s="40" t="s">
        <v>185</v>
      </c>
      <c r="B164" s="40">
        <v>6141</v>
      </c>
      <c r="C164" s="40" t="s">
        <v>245</v>
      </c>
    </row>
    <row r="165" spans="1:3" x14ac:dyDescent="0.25">
      <c r="A165" s="40" t="s">
        <v>185</v>
      </c>
      <c r="B165" s="40">
        <v>6142</v>
      </c>
      <c r="C165" s="40" t="s">
        <v>246</v>
      </c>
    </row>
    <row r="166" spans="1:3" x14ac:dyDescent="0.25">
      <c r="A166" s="40" t="s">
        <v>185</v>
      </c>
      <c r="B166" s="40">
        <v>6143</v>
      </c>
      <c r="C166" s="40" t="s">
        <v>247</v>
      </c>
    </row>
    <row r="167" spans="1:3" x14ac:dyDescent="0.25">
      <c r="A167" s="40" t="s">
        <v>185</v>
      </c>
      <c r="B167" s="40">
        <v>6145</v>
      </c>
      <c r="C167" s="40" t="s">
        <v>248</v>
      </c>
    </row>
    <row r="168" spans="1:3" x14ac:dyDescent="0.25">
      <c r="A168" s="40" t="s">
        <v>185</v>
      </c>
      <c r="B168" s="40">
        <v>6146</v>
      </c>
      <c r="C168" s="40" t="s">
        <v>249</v>
      </c>
    </row>
    <row r="169" spans="1:3" x14ac:dyDescent="0.25">
      <c r="A169" s="40" t="s">
        <v>185</v>
      </c>
      <c r="B169" s="40">
        <v>6147</v>
      </c>
      <c r="C169" s="40" t="s">
        <v>250</v>
      </c>
    </row>
    <row r="170" spans="1:3" x14ac:dyDescent="0.25">
      <c r="A170" s="40" t="s">
        <v>185</v>
      </c>
      <c r="B170" s="40">
        <v>6148</v>
      </c>
      <c r="C170" s="40" t="s">
        <v>251</v>
      </c>
    </row>
    <row r="171" spans="1:3" x14ac:dyDescent="0.25">
      <c r="A171" s="40" t="s">
        <v>185</v>
      </c>
      <c r="B171" s="40">
        <v>6151</v>
      </c>
      <c r="C171" s="40" t="s">
        <v>253</v>
      </c>
    </row>
    <row r="172" spans="1:3" x14ac:dyDescent="0.25">
      <c r="A172" s="40" t="s">
        <v>185</v>
      </c>
      <c r="B172" s="40">
        <v>6152</v>
      </c>
      <c r="C172" s="40" t="s">
        <v>254</v>
      </c>
    </row>
    <row r="173" spans="1:3" x14ac:dyDescent="0.25">
      <c r="A173" s="40" t="s">
        <v>185</v>
      </c>
      <c r="B173" s="40">
        <v>6161</v>
      </c>
      <c r="C173" s="40" t="s">
        <v>256</v>
      </c>
    </row>
    <row r="174" spans="1:3" x14ac:dyDescent="0.25">
      <c r="A174" s="40" t="s">
        <v>185</v>
      </c>
      <c r="B174" s="40">
        <v>6162</v>
      </c>
      <c r="C174" s="40" t="s">
        <v>257</v>
      </c>
    </row>
    <row r="175" spans="1:3" x14ac:dyDescent="0.25">
      <c r="A175" s="40" t="s">
        <v>185</v>
      </c>
      <c r="B175" s="40">
        <v>6163</v>
      </c>
      <c r="C175" s="40" t="s">
        <v>258</v>
      </c>
    </row>
    <row r="176" spans="1:3" x14ac:dyDescent="0.25">
      <c r="A176" s="40" t="s">
        <v>185</v>
      </c>
      <c r="B176" s="40">
        <v>6211</v>
      </c>
      <c r="C176" s="40" t="s">
        <v>259</v>
      </c>
    </row>
    <row r="177" spans="1:3" x14ac:dyDescent="0.25">
      <c r="A177" s="40" t="s">
        <v>185</v>
      </c>
      <c r="B177" s="40">
        <v>6212</v>
      </c>
      <c r="C177" s="40" t="s">
        <v>260</v>
      </c>
    </row>
    <row r="178" spans="1:3" x14ac:dyDescent="0.25">
      <c r="A178" s="40" t="s">
        <v>185</v>
      </c>
      <c r="B178" s="40">
        <v>6221</v>
      </c>
      <c r="C178" s="40" t="s">
        <v>261</v>
      </c>
    </row>
    <row r="179" spans="1:3" x14ac:dyDescent="0.25">
      <c r="A179" s="40" t="s">
        <v>185</v>
      </c>
      <c r="B179" s="40">
        <v>6232</v>
      </c>
      <c r="C179" s="40" t="s">
        <v>262</v>
      </c>
    </row>
    <row r="180" spans="1:3" x14ac:dyDescent="0.25">
      <c r="A180" s="40" t="s">
        <v>185</v>
      </c>
      <c r="B180" s="40">
        <v>6311</v>
      </c>
      <c r="C180" s="40" t="s">
        <v>396</v>
      </c>
    </row>
    <row r="181" spans="1:3" x14ac:dyDescent="0.25">
      <c r="A181" s="40" t="s">
        <v>185</v>
      </c>
      <c r="B181" s="40">
        <v>6312</v>
      </c>
      <c r="C181" s="40" t="s">
        <v>397</v>
      </c>
    </row>
    <row r="182" spans="1:3" x14ac:dyDescent="0.25">
      <c r="A182" s="40" t="s">
        <v>185</v>
      </c>
      <c r="B182" s="40">
        <v>6321</v>
      </c>
      <c r="C182" s="40" t="s">
        <v>399</v>
      </c>
    </row>
    <row r="183" spans="1:3" x14ac:dyDescent="0.25">
      <c r="A183" s="40" t="s">
        <v>185</v>
      </c>
      <c r="B183" s="40">
        <v>6322</v>
      </c>
      <c r="C183" s="40" t="s">
        <v>400</v>
      </c>
    </row>
    <row r="184" spans="1:3" x14ac:dyDescent="0.25">
      <c r="A184" s="40" t="s">
        <v>185</v>
      </c>
      <c r="B184" s="40">
        <v>6323</v>
      </c>
      <c r="C184" s="40" t="s">
        <v>401</v>
      </c>
    </row>
    <row r="185" spans="1:3" x14ac:dyDescent="0.25">
      <c r="A185" s="40" t="s">
        <v>185</v>
      </c>
      <c r="B185" s="40">
        <v>6324</v>
      </c>
      <c r="C185" s="40" t="s">
        <v>402</v>
      </c>
    </row>
    <row r="186" spans="1:3" x14ac:dyDescent="0.25">
      <c r="A186" s="40" t="s">
        <v>185</v>
      </c>
      <c r="B186" s="40">
        <v>6331</v>
      </c>
      <c r="C186" s="40" t="s">
        <v>404</v>
      </c>
    </row>
    <row r="187" spans="1:3" x14ac:dyDescent="0.25">
      <c r="A187" s="40" t="s">
        <v>185</v>
      </c>
      <c r="B187" s="40">
        <v>6332</v>
      </c>
      <c r="C187" s="40" t="s">
        <v>405</v>
      </c>
    </row>
    <row r="188" spans="1:3" x14ac:dyDescent="0.25">
      <c r="A188" s="40" t="s">
        <v>185</v>
      </c>
      <c r="B188" s="40">
        <v>6341</v>
      </c>
      <c r="C188" s="40" t="s">
        <v>407</v>
      </c>
    </row>
    <row r="189" spans="1:3" x14ac:dyDescent="0.25">
      <c r="A189" s="40" t="s">
        <v>185</v>
      </c>
      <c r="B189" s="40">
        <v>6342</v>
      </c>
      <c r="C189" s="40" t="s">
        <v>408</v>
      </c>
    </row>
    <row r="190" spans="1:3" x14ac:dyDescent="0.25">
      <c r="A190" s="40" t="s">
        <v>185</v>
      </c>
      <c r="B190" s="40">
        <v>6351</v>
      </c>
      <c r="C190" s="40" t="s">
        <v>264</v>
      </c>
    </row>
    <row r="191" spans="1:3" x14ac:dyDescent="0.25">
      <c r="A191" s="40" t="s">
        <v>185</v>
      </c>
      <c r="B191" s="40">
        <v>6352</v>
      </c>
      <c r="C191" s="40" t="s">
        <v>265</v>
      </c>
    </row>
    <row r="192" spans="1:3" x14ac:dyDescent="0.25">
      <c r="A192" s="40" t="s">
        <v>185</v>
      </c>
      <c r="B192" s="40">
        <v>6361</v>
      </c>
      <c r="C192" s="40" t="s">
        <v>410</v>
      </c>
    </row>
    <row r="193" spans="1:3" x14ac:dyDescent="0.25">
      <c r="A193" s="40" t="s">
        <v>185</v>
      </c>
      <c r="B193" s="40">
        <v>6362</v>
      </c>
      <c r="C193" s="40" t="s">
        <v>411</v>
      </c>
    </row>
    <row r="194" spans="1:3" x14ac:dyDescent="0.25">
      <c r="A194" s="40" t="s">
        <v>185</v>
      </c>
      <c r="B194" s="40">
        <v>6381</v>
      </c>
      <c r="C194" s="40" t="s">
        <v>360</v>
      </c>
    </row>
    <row r="195" spans="1:3" x14ac:dyDescent="0.25">
      <c r="A195" s="40" t="s">
        <v>185</v>
      </c>
      <c r="B195" s="40">
        <v>6382</v>
      </c>
      <c r="C195" s="40" t="s">
        <v>361</v>
      </c>
    </row>
    <row r="196" spans="1:3" x14ac:dyDescent="0.25">
      <c r="A196" s="40" t="s">
        <v>185</v>
      </c>
      <c r="B196" s="40">
        <v>6391</v>
      </c>
      <c r="C196" s="40" t="s">
        <v>362</v>
      </c>
    </row>
    <row r="197" spans="1:3" x14ac:dyDescent="0.25">
      <c r="A197" s="40" t="s">
        <v>185</v>
      </c>
      <c r="B197" s="40">
        <v>6392</v>
      </c>
      <c r="C197" s="40" t="s">
        <v>363</v>
      </c>
    </row>
    <row r="198" spans="1:3" x14ac:dyDescent="0.25">
      <c r="A198" s="40" t="s">
        <v>185</v>
      </c>
      <c r="B198" s="40">
        <v>6393</v>
      </c>
      <c r="C198" s="40" t="s">
        <v>364</v>
      </c>
    </row>
    <row r="199" spans="1:3" x14ac:dyDescent="0.25">
      <c r="A199" s="40" t="s">
        <v>185</v>
      </c>
      <c r="B199" s="40">
        <v>6394</v>
      </c>
      <c r="C199" s="40" t="s">
        <v>365</v>
      </c>
    </row>
    <row r="200" spans="1:3" x14ac:dyDescent="0.25">
      <c r="A200" s="40" t="s">
        <v>185</v>
      </c>
      <c r="B200" s="40">
        <v>6412</v>
      </c>
      <c r="C200" s="40" t="s">
        <v>413</v>
      </c>
    </row>
    <row r="201" spans="1:3" x14ac:dyDescent="0.25">
      <c r="A201" s="40" t="s">
        <v>185</v>
      </c>
      <c r="B201" s="40">
        <v>6413</v>
      </c>
      <c r="C201" s="40" t="s">
        <v>414</v>
      </c>
    </row>
    <row r="202" spans="1:3" x14ac:dyDescent="0.25">
      <c r="A202" s="40" t="s">
        <v>185</v>
      </c>
      <c r="B202" s="40">
        <v>6414</v>
      </c>
      <c r="C202" s="40" t="s">
        <v>415</v>
      </c>
    </row>
    <row r="203" spans="1:3" x14ac:dyDescent="0.25">
      <c r="A203" s="40" t="s">
        <v>185</v>
      </c>
      <c r="B203" s="40">
        <v>6415</v>
      </c>
      <c r="C203" s="40" t="s">
        <v>416</v>
      </c>
    </row>
    <row r="204" spans="1:3" x14ac:dyDescent="0.25">
      <c r="A204" s="40" t="s">
        <v>185</v>
      </c>
      <c r="B204" s="40">
        <v>6416</v>
      </c>
      <c r="C204" s="40" t="s">
        <v>417</v>
      </c>
    </row>
    <row r="205" spans="1:3" x14ac:dyDescent="0.25">
      <c r="A205" s="40" t="s">
        <v>185</v>
      </c>
      <c r="B205" s="40">
        <v>6417</v>
      </c>
      <c r="C205" s="40" t="s">
        <v>418</v>
      </c>
    </row>
    <row r="206" spans="1:3" x14ac:dyDescent="0.25">
      <c r="A206" s="40" t="s">
        <v>185</v>
      </c>
      <c r="B206" s="40">
        <v>6419</v>
      </c>
      <c r="C206" s="40" t="s">
        <v>419</v>
      </c>
    </row>
    <row r="207" spans="1:3" x14ac:dyDescent="0.25">
      <c r="A207" s="40" t="s">
        <v>185</v>
      </c>
      <c r="B207" s="40">
        <v>6421</v>
      </c>
      <c r="C207" s="40" t="s">
        <v>421</v>
      </c>
    </row>
    <row r="208" spans="1:3" x14ac:dyDescent="0.25">
      <c r="A208" s="40" t="s">
        <v>185</v>
      </c>
      <c r="B208" s="40">
        <v>6422</v>
      </c>
      <c r="C208" s="40" t="s">
        <v>422</v>
      </c>
    </row>
    <row r="209" spans="1:3" x14ac:dyDescent="0.25">
      <c r="A209" s="40" t="s">
        <v>185</v>
      </c>
      <c r="B209" s="40">
        <v>6423</v>
      </c>
      <c r="C209" s="40" t="s">
        <v>423</v>
      </c>
    </row>
    <row r="210" spans="1:3" x14ac:dyDescent="0.25">
      <c r="A210" s="40" t="s">
        <v>185</v>
      </c>
      <c r="B210" s="40">
        <v>6424</v>
      </c>
      <c r="C210" s="40" t="s">
        <v>424</v>
      </c>
    </row>
    <row r="211" spans="1:3" x14ac:dyDescent="0.25">
      <c r="A211" s="40" t="s">
        <v>185</v>
      </c>
      <c r="B211" s="40">
        <v>6425</v>
      </c>
      <c r="C211" s="40" t="s">
        <v>425</v>
      </c>
    </row>
    <row r="212" spans="1:3" x14ac:dyDescent="0.25">
      <c r="A212" s="40" t="s">
        <v>185</v>
      </c>
      <c r="B212" s="40">
        <v>6429</v>
      </c>
      <c r="C212" s="40" t="s">
        <v>426</v>
      </c>
    </row>
    <row r="213" spans="1:3" x14ac:dyDescent="0.25">
      <c r="A213" s="40" t="s">
        <v>185</v>
      </c>
      <c r="B213" s="40">
        <v>6431</v>
      </c>
      <c r="C213" s="40" t="s">
        <v>428</v>
      </c>
    </row>
    <row r="214" spans="1:3" x14ac:dyDescent="0.25">
      <c r="A214" s="40" t="s">
        <v>185</v>
      </c>
      <c r="B214" s="40">
        <v>6432</v>
      </c>
      <c r="C214" s="40" t="s">
        <v>429</v>
      </c>
    </row>
    <row r="215" spans="1:3" x14ac:dyDescent="0.25">
      <c r="A215" s="40" t="s">
        <v>185</v>
      </c>
      <c r="B215" s="40">
        <v>6433</v>
      </c>
      <c r="C215" s="40" t="s">
        <v>430</v>
      </c>
    </row>
    <row r="216" spans="1:3" x14ac:dyDescent="0.25">
      <c r="A216" s="40" t="s">
        <v>185</v>
      </c>
      <c r="B216" s="40">
        <v>6434</v>
      </c>
      <c r="C216" s="40" t="s">
        <v>431</v>
      </c>
    </row>
    <row r="217" spans="1:3" x14ac:dyDescent="0.25">
      <c r="A217" s="40" t="s">
        <v>185</v>
      </c>
      <c r="B217" s="40">
        <v>6435</v>
      </c>
      <c r="C217" s="40" t="s">
        <v>432</v>
      </c>
    </row>
    <row r="218" spans="1:3" x14ac:dyDescent="0.25">
      <c r="A218" s="40" t="s">
        <v>185</v>
      </c>
      <c r="B218" s="40">
        <v>6436</v>
      </c>
      <c r="C218" s="40" t="s">
        <v>433</v>
      </c>
    </row>
    <row r="219" spans="1:3" x14ac:dyDescent="0.25">
      <c r="A219" s="40" t="s">
        <v>185</v>
      </c>
      <c r="B219" s="40">
        <v>6437</v>
      </c>
      <c r="C219" s="40" t="s">
        <v>434</v>
      </c>
    </row>
    <row r="220" spans="1:3" x14ac:dyDescent="0.25">
      <c r="A220" s="40" t="s">
        <v>185</v>
      </c>
      <c r="B220" s="40">
        <v>6442</v>
      </c>
      <c r="C220" s="40" t="s">
        <v>436</v>
      </c>
    </row>
    <row r="221" spans="1:3" x14ac:dyDescent="0.25">
      <c r="A221" s="40" t="s">
        <v>185</v>
      </c>
      <c r="B221" s="40">
        <v>6443</v>
      </c>
      <c r="C221" s="40" t="s">
        <v>437</v>
      </c>
    </row>
    <row r="222" spans="1:3" x14ac:dyDescent="0.25">
      <c r="A222" s="40" t="s">
        <v>185</v>
      </c>
      <c r="B222" s="40">
        <v>6444</v>
      </c>
      <c r="C222" s="40" t="s">
        <v>438</v>
      </c>
    </row>
    <row r="223" spans="1:3" x14ac:dyDescent="0.25">
      <c r="A223" s="40" t="s">
        <v>185</v>
      </c>
      <c r="B223" s="40">
        <v>6445</v>
      </c>
      <c r="C223" s="40" t="s">
        <v>439</v>
      </c>
    </row>
    <row r="224" spans="1:3" x14ac:dyDescent="0.25">
      <c r="A224" s="40" t="s">
        <v>185</v>
      </c>
      <c r="B224" s="40">
        <v>6446</v>
      </c>
      <c r="C224" s="40" t="s">
        <v>440</v>
      </c>
    </row>
    <row r="225" spans="1:3" x14ac:dyDescent="0.25">
      <c r="A225" s="40" t="s">
        <v>185</v>
      </c>
      <c r="B225" s="40">
        <v>6447</v>
      </c>
      <c r="C225" s="40" t="s">
        <v>441</v>
      </c>
    </row>
    <row r="226" spans="1:3" x14ac:dyDescent="0.25">
      <c r="A226" s="40" t="s">
        <v>185</v>
      </c>
      <c r="B226" s="40">
        <v>6511</v>
      </c>
      <c r="C226" s="40" t="s">
        <v>266</v>
      </c>
    </row>
    <row r="227" spans="1:3" x14ac:dyDescent="0.25">
      <c r="A227" s="40" t="s">
        <v>185</v>
      </c>
      <c r="B227" s="40">
        <v>6512</v>
      </c>
      <c r="C227" s="40" t="s">
        <v>267</v>
      </c>
    </row>
    <row r="228" spans="1:3" x14ac:dyDescent="0.25">
      <c r="A228" s="40" t="s">
        <v>185</v>
      </c>
      <c r="B228" s="40">
        <v>6513</v>
      </c>
      <c r="C228" s="40" t="s">
        <v>268</v>
      </c>
    </row>
    <row r="229" spans="1:3" x14ac:dyDescent="0.25">
      <c r="A229" s="40" t="s">
        <v>185</v>
      </c>
      <c r="B229" s="40">
        <v>6514</v>
      </c>
      <c r="C229" s="40" t="s">
        <v>269</v>
      </c>
    </row>
    <row r="230" spans="1:3" x14ac:dyDescent="0.25">
      <c r="A230" s="40" t="s">
        <v>185</v>
      </c>
      <c r="B230" s="40">
        <v>6521</v>
      </c>
      <c r="C230" s="40" t="s">
        <v>270</v>
      </c>
    </row>
    <row r="231" spans="1:3" x14ac:dyDescent="0.25">
      <c r="A231" s="40" t="s">
        <v>185</v>
      </c>
      <c r="B231" s="40">
        <v>6522</v>
      </c>
      <c r="C231" s="40" t="s">
        <v>271</v>
      </c>
    </row>
    <row r="232" spans="1:3" x14ac:dyDescent="0.25">
      <c r="A232" s="40" t="s">
        <v>185</v>
      </c>
      <c r="B232" s="40">
        <v>6524</v>
      </c>
      <c r="C232" s="40" t="s">
        <v>272</v>
      </c>
    </row>
    <row r="233" spans="1:3" x14ac:dyDescent="0.25">
      <c r="A233" s="40" t="s">
        <v>185</v>
      </c>
      <c r="B233" s="40">
        <v>6525</v>
      </c>
      <c r="C233" s="40" t="s">
        <v>273</v>
      </c>
    </row>
    <row r="234" spans="1:3" x14ac:dyDescent="0.25">
      <c r="A234" s="40" t="s">
        <v>185</v>
      </c>
      <c r="B234" s="40">
        <v>6526</v>
      </c>
      <c r="C234" s="40" t="s">
        <v>274</v>
      </c>
    </row>
    <row r="235" spans="1:3" x14ac:dyDescent="0.25">
      <c r="A235" s="40" t="s">
        <v>185</v>
      </c>
      <c r="B235" s="40">
        <v>6527</v>
      </c>
      <c r="C235" s="40" t="s">
        <v>275</v>
      </c>
    </row>
    <row r="236" spans="1:3" x14ac:dyDescent="0.25">
      <c r="A236" s="40" t="s">
        <v>185</v>
      </c>
      <c r="B236" s="40">
        <v>6528</v>
      </c>
      <c r="C236" s="40" t="s">
        <v>443</v>
      </c>
    </row>
    <row r="237" spans="1:3" x14ac:dyDescent="0.25">
      <c r="A237" s="40" t="s">
        <v>185</v>
      </c>
      <c r="B237" s="40">
        <v>6531</v>
      </c>
      <c r="C237" s="40" t="s">
        <v>276</v>
      </c>
    </row>
    <row r="238" spans="1:3" x14ac:dyDescent="0.25">
      <c r="A238" s="40" t="s">
        <v>185</v>
      </c>
      <c r="B238" s="40">
        <v>6532</v>
      </c>
      <c r="C238" s="40" t="s">
        <v>277</v>
      </c>
    </row>
    <row r="239" spans="1:3" x14ac:dyDescent="0.25">
      <c r="A239" s="40" t="s">
        <v>185</v>
      </c>
      <c r="B239" s="40">
        <v>6533</v>
      </c>
      <c r="C239" s="40" t="s">
        <v>278</v>
      </c>
    </row>
    <row r="240" spans="1:3" x14ac:dyDescent="0.25">
      <c r="A240" s="40" t="s">
        <v>185</v>
      </c>
      <c r="B240" s="40">
        <v>6614</v>
      </c>
      <c r="C240" s="40" t="s">
        <v>445</v>
      </c>
    </row>
    <row r="241" spans="1:3" x14ac:dyDescent="0.25">
      <c r="A241" s="40" t="s">
        <v>185</v>
      </c>
      <c r="B241" s="40">
        <v>6615</v>
      </c>
      <c r="C241" s="40" t="s">
        <v>446</v>
      </c>
    </row>
    <row r="242" spans="1:3" x14ac:dyDescent="0.25">
      <c r="A242" s="40" t="s">
        <v>185</v>
      </c>
      <c r="B242" s="40">
        <v>6631</v>
      </c>
      <c r="C242" s="40" t="s">
        <v>374</v>
      </c>
    </row>
    <row r="243" spans="1:3" x14ac:dyDescent="0.25">
      <c r="A243" s="40" t="s">
        <v>185</v>
      </c>
      <c r="B243" s="40">
        <v>6632</v>
      </c>
      <c r="C243" s="40" t="s">
        <v>378</v>
      </c>
    </row>
    <row r="244" spans="1:3" x14ac:dyDescent="0.25">
      <c r="A244" s="40" t="s">
        <v>185</v>
      </c>
      <c r="B244" s="40">
        <v>6711</v>
      </c>
      <c r="C244" s="40" t="s">
        <v>447</v>
      </c>
    </row>
    <row r="245" spans="1:3" x14ac:dyDescent="0.25">
      <c r="A245" s="40" t="s">
        <v>185</v>
      </c>
      <c r="B245" s="40">
        <v>6712</v>
      </c>
      <c r="C245" s="40" t="s">
        <v>448</v>
      </c>
    </row>
    <row r="246" spans="1:3" x14ac:dyDescent="0.25">
      <c r="A246" s="40" t="s">
        <v>185</v>
      </c>
      <c r="B246" s="40">
        <v>6714</v>
      </c>
      <c r="C246" s="40" t="s">
        <v>449</v>
      </c>
    </row>
    <row r="247" spans="1:3" x14ac:dyDescent="0.25">
      <c r="A247" s="40" t="s">
        <v>185</v>
      </c>
      <c r="B247" s="40">
        <v>6731</v>
      </c>
      <c r="C247" s="40" t="s">
        <v>450</v>
      </c>
    </row>
    <row r="248" spans="1:3" x14ac:dyDescent="0.25">
      <c r="A248" s="40" t="s">
        <v>185</v>
      </c>
      <c r="B248" s="40">
        <v>6811</v>
      </c>
      <c r="C248" s="40" t="s">
        <v>279</v>
      </c>
    </row>
    <row r="249" spans="1:3" x14ac:dyDescent="0.25">
      <c r="A249" s="40" t="s">
        <v>185</v>
      </c>
      <c r="B249" s="40">
        <v>6812</v>
      </c>
      <c r="C249" s="40" t="s">
        <v>280</v>
      </c>
    </row>
    <row r="250" spans="1:3" x14ac:dyDescent="0.25">
      <c r="A250" s="40" t="s">
        <v>185</v>
      </c>
      <c r="B250" s="40">
        <v>6813</v>
      </c>
      <c r="C250" s="40" t="s">
        <v>281</v>
      </c>
    </row>
    <row r="251" spans="1:3" x14ac:dyDescent="0.25">
      <c r="A251" s="40" t="s">
        <v>185</v>
      </c>
      <c r="B251" s="40">
        <v>6814</v>
      </c>
      <c r="C251" s="40" t="s">
        <v>282</v>
      </c>
    </row>
    <row r="252" spans="1:3" x14ac:dyDescent="0.25">
      <c r="A252" s="40" t="s">
        <v>185</v>
      </c>
      <c r="B252" s="40">
        <v>6815</v>
      </c>
      <c r="C252" s="40" t="s">
        <v>283</v>
      </c>
    </row>
    <row r="253" spans="1:3" x14ac:dyDescent="0.25">
      <c r="A253" s="40" t="s">
        <v>185</v>
      </c>
      <c r="B253" s="40">
        <v>6816</v>
      </c>
      <c r="C253" s="40" t="s">
        <v>284</v>
      </c>
    </row>
    <row r="254" spans="1:3" x14ac:dyDescent="0.25">
      <c r="A254" s="40" t="s">
        <v>185</v>
      </c>
      <c r="B254" s="40">
        <v>6817</v>
      </c>
      <c r="C254" s="40" t="s">
        <v>285</v>
      </c>
    </row>
    <row r="255" spans="1:3" x14ac:dyDescent="0.25">
      <c r="A255" s="40" t="s">
        <v>185</v>
      </c>
      <c r="B255" s="40">
        <v>6818</v>
      </c>
      <c r="C255" s="40" t="s">
        <v>286</v>
      </c>
    </row>
    <row r="256" spans="1:3" x14ac:dyDescent="0.25">
      <c r="A256" s="40" t="s">
        <v>185</v>
      </c>
      <c r="B256" s="40">
        <v>6819</v>
      </c>
      <c r="C256" s="40" t="s">
        <v>287</v>
      </c>
    </row>
    <row r="257" spans="1:3" x14ac:dyDescent="0.25">
      <c r="A257" s="40" t="s">
        <v>185</v>
      </c>
      <c r="B257" s="40">
        <v>6831</v>
      </c>
      <c r="C257" s="40" t="s">
        <v>288</v>
      </c>
    </row>
    <row r="258" spans="1:3" x14ac:dyDescent="0.25">
      <c r="A258" s="40" t="s">
        <v>185</v>
      </c>
      <c r="B258" s="40">
        <v>6911</v>
      </c>
      <c r="C258" s="40" t="s">
        <v>452</v>
      </c>
    </row>
    <row r="259" spans="1:3" x14ac:dyDescent="0.25">
      <c r="A259" s="40" t="s">
        <v>185</v>
      </c>
      <c r="B259" s="40">
        <v>6921</v>
      </c>
      <c r="C259" s="40" t="s">
        <v>224</v>
      </c>
    </row>
    <row r="260" spans="1:3" x14ac:dyDescent="0.25">
      <c r="A260" s="40" t="s">
        <v>185</v>
      </c>
      <c r="B260" s="40">
        <v>9111</v>
      </c>
      <c r="C260" s="40" t="s">
        <v>463</v>
      </c>
    </row>
    <row r="261" spans="1:3" x14ac:dyDescent="0.25">
      <c r="A261" s="40" t="s">
        <v>185</v>
      </c>
      <c r="B261" s="40">
        <v>9112</v>
      </c>
      <c r="C261" s="40" t="s">
        <v>464</v>
      </c>
    </row>
    <row r="262" spans="1:3" x14ac:dyDescent="0.25">
      <c r="A262" s="40" t="s">
        <v>185</v>
      </c>
      <c r="B262" s="40">
        <v>9121</v>
      </c>
      <c r="C262" s="40" t="s">
        <v>465</v>
      </c>
    </row>
    <row r="263" spans="1:3" x14ac:dyDescent="0.25">
      <c r="A263" s="40" t="s">
        <v>185</v>
      </c>
      <c r="B263" s="40">
        <v>9122</v>
      </c>
      <c r="C263" s="40" t="s">
        <v>466</v>
      </c>
    </row>
    <row r="264" spans="1:3" x14ac:dyDescent="0.25">
      <c r="A264" s="40" t="s">
        <v>185</v>
      </c>
      <c r="B264" s="40">
        <v>9151</v>
      </c>
      <c r="C264" s="40" t="s">
        <v>467</v>
      </c>
    </row>
    <row r="265" spans="1:3" x14ac:dyDescent="0.25">
      <c r="A265" s="40" t="s">
        <v>185</v>
      </c>
      <c r="B265" s="40">
        <v>9152</v>
      </c>
      <c r="C265" s="40" t="s">
        <v>468</v>
      </c>
    </row>
    <row r="266" spans="1:3" x14ac:dyDescent="0.25">
      <c r="A266" s="40" t="s">
        <v>185</v>
      </c>
      <c r="B266" s="40">
        <v>9211</v>
      </c>
      <c r="C266" s="40" t="s">
        <v>469</v>
      </c>
    </row>
    <row r="267" spans="1:3" x14ac:dyDescent="0.25">
      <c r="A267" s="40" t="s">
        <v>185</v>
      </c>
      <c r="B267" s="40">
        <v>9212</v>
      </c>
      <c r="C267" s="40" t="s">
        <v>470</v>
      </c>
    </row>
    <row r="268" spans="1:3" x14ac:dyDescent="0.25">
      <c r="A268" s="40" t="s">
        <v>185</v>
      </c>
      <c r="B268" s="40">
        <v>9213</v>
      </c>
      <c r="C268" s="40" t="s">
        <v>471</v>
      </c>
    </row>
    <row r="269" spans="1:3" x14ac:dyDescent="0.25">
      <c r="A269" s="40" t="s">
        <v>185</v>
      </c>
      <c r="B269" s="40">
        <v>9221</v>
      </c>
      <c r="C269" s="40" t="s">
        <v>472</v>
      </c>
    </row>
    <row r="270" spans="1:3" x14ac:dyDescent="0.25">
      <c r="A270" s="40" t="s">
        <v>185</v>
      </c>
      <c r="B270" s="40">
        <v>9222</v>
      </c>
      <c r="C270" s="40" t="s">
        <v>473</v>
      </c>
    </row>
    <row r="271" spans="1:3" x14ac:dyDescent="0.25">
      <c r="A271" s="40" t="s">
        <v>185</v>
      </c>
      <c r="B271" s="40">
        <v>9611</v>
      </c>
      <c r="C271" s="40" t="s">
        <v>225</v>
      </c>
    </row>
    <row r="272" spans="1:3" x14ac:dyDescent="0.25">
      <c r="A272" s="40" t="s">
        <v>185</v>
      </c>
      <c r="B272" s="40">
        <v>9612</v>
      </c>
      <c r="C272" s="40" t="s">
        <v>233</v>
      </c>
    </row>
    <row r="273" spans="1:3" x14ac:dyDescent="0.25">
      <c r="A273" s="40" t="s">
        <v>185</v>
      </c>
      <c r="B273" s="40">
        <v>9613</v>
      </c>
      <c r="C273" s="40" t="s">
        <v>238</v>
      </c>
    </row>
    <row r="274" spans="1:3" x14ac:dyDescent="0.25">
      <c r="A274" s="40" t="s">
        <v>185</v>
      </c>
      <c r="B274" s="40">
        <v>9614</v>
      </c>
      <c r="C274" s="40" t="s">
        <v>244</v>
      </c>
    </row>
    <row r="275" spans="1:3" x14ac:dyDescent="0.25">
      <c r="A275" s="40" t="s">
        <v>185</v>
      </c>
      <c r="B275" s="40">
        <v>9615</v>
      </c>
      <c r="C275" s="40" t="s">
        <v>252</v>
      </c>
    </row>
    <row r="276" spans="1:3" x14ac:dyDescent="0.25">
      <c r="A276" s="40" t="s">
        <v>185</v>
      </c>
      <c r="B276" s="40">
        <v>9616</v>
      </c>
      <c r="C276" s="40" t="s">
        <v>255</v>
      </c>
    </row>
    <row r="277" spans="1:3" x14ac:dyDescent="0.25">
      <c r="A277" s="40" t="s">
        <v>185</v>
      </c>
      <c r="B277" s="40">
        <v>9621</v>
      </c>
      <c r="C277" s="40" t="s">
        <v>474</v>
      </c>
    </row>
    <row r="278" spans="1:3" x14ac:dyDescent="0.25">
      <c r="A278" s="40" t="s">
        <v>185</v>
      </c>
      <c r="B278" s="40">
        <v>9622</v>
      </c>
      <c r="C278" s="40" t="s">
        <v>475</v>
      </c>
    </row>
    <row r="279" spans="1:3" x14ac:dyDescent="0.25">
      <c r="A279" s="40" t="s">
        <v>185</v>
      </c>
      <c r="B279" s="40">
        <v>9623</v>
      </c>
      <c r="C279" s="40" t="s">
        <v>476</v>
      </c>
    </row>
    <row r="280" spans="1:3" x14ac:dyDescent="0.25">
      <c r="A280" s="40" t="s">
        <v>185</v>
      </c>
      <c r="B280" s="40">
        <v>9631</v>
      </c>
      <c r="C280" s="40" t="s">
        <v>395</v>
      </c>
    </row>
    <row r="281" spans="1:3" x14ac:dyDescent="0.25">
      <c r="A281" s="40" t="s">
        <v>185</v>
      </c>
      <c r="B281" s="40">
        <v>9632</v>
      </c>
      <c r="C281" s="40" t="s">
        <v>398</v>
      </c>
    </row>
    <row r="282" spans="1:3" x14ac:dyDescent="0.25">
      <c r="A282" s="40" t="s">
        <v>185</v>
      </c>
      <c r="B282" s="40">
        <v>9633</v>
      </c>
      <c r="C282" s="40" t="s">
        <v>403</v>
      </c>
    </row>
    <row r="283" spans="1:3" x14ac:dyDescent="0.25">
      <c r="A283" s="40" t="s">
        <v>185</v>
      </c>
      <c r="B283" s="40">
        <v>9634</v>
      </c>
      <c r="C283" s="40" t="s">
        <v>406</v>
      </c>
    </row>
    <row r="284" spans="1:3" x14ac:dyDescent="0.25">
      <c r="A284" s="40" t="s">
        <v>185</v>
      </c>
      <c r="B284" s="40">
        <v>9635</v>
      </c>
      <c r="C284" s="40" t="s">
        <v>263</v>
      </c>
    </row>
    <row r="285" spans="1:3" x14ac:dyDescent="0.25">
      <c r="A285" s="40" t="s">
        <v>185</v>
      </c>
      <c r="B285" s="40">
        <v>9636</v>
      </c>
      <c r="C285" s="40" t="s">
        <v>409</v>
      </c>
    </row>
    <row r="286" spans="1:3" x14ac:dyDescent="0.25">
      <c r="A286" s="40" t="s">
        <v>185</v>
      </c>
      <c r="B286" s="40">
        <v>9638</v>
      </c>
      <c r="C286" s="40" t="s">
        <v>359</v>
      </c>
    </row>
    <row r="287" spans="1:3" x14ac:dyDescent="0.25">
      <c r="A287" s="40" t="s">
        <v>185</v>
      </c>
      <c r="B287" s="40">
        <v>9641</v>
      </c>
      <c r="C287" s="40" t="s">
        <v>412</v>
      </c>
    </row>
    <row r="288" spans="1:3" x14ac:dyDescent="0.25">
      <c r="A288" s="40" t="s">
        <v>185</v>
      </c>
      <c r="B288" s="40">
        <v>9642</v>
      </c>
      <c r="C288" s="40" t="s">
        <v>420</v>
      </c>
    </row>
    <row r="289" spans="1:3" x14ac:dyDescent="0.25">
      <c r="A289" s="40" t="s">
        <v>185</v>
      </c>
      <c r="B289" s="40">
        <v>9643</v>
      </c>
      <c r="C289" s="40" t="s">
        <v>427</v>
      </c>
    </row>
    <row r="290" spans="1:3" x14ac:dyDescent="0.25">
      <c r="A290" s="40" t="s">
        <v>185</v>
      </c>
      <c r="B290" s="40">
        <v>9644</v>
      </c>
      <c r="C290" s="40" t="s">
        <v>435</v>
      </c>
    </row>
    <row r="291" spans="1:3" x14ac:dyDescent="0.25">
      <c r="A291" s="40" t="s">
        <v>185</v>
      </c>
      <c r="B291" s="40">
        <v>9651</v>
      </c>
      <c r="C291" s="40" t="s">
        <v>325</v>
      </c>
    </row>
    <row r="292" spans="1:3" x14ac:dyDescent="0.25">
      <c r="A292" s="40" t="s">
        <v>185</v>
      </c>
      <c r="B292" s="40">
        <v>9652</v>
      </c>
      <c r="C292" s="40" t="s">
        <v>442</v>
      </c>
    </row>
    <row r="293" spans="1:3" x14ac:dyDescent="0.25">
      <c r="A293" s="40" t="s">
        <v>185</v>
      </c>
      <c r="B293" s="40">
        <v>9653</v>
      </c>
      <c r="C293" s="40" t="s">
        <v>444</v>
      </c>
    </row>
    <row r="294" spans="1:3" x14ac:dyDescent="0.25">
      <c r="A294" s="40" t="s">
        <v>185</v>
      </c>
      <c r="B294" s="40">
        <v>9661</v>
      </c>
      <c r="C294" s="40" t="s">
        <v>477</v>
      </c>
    </row>
    <row r="295" spans="1:3" x14ac:dyDescent="0.25">
      <c r="A295" s="40" t="s">
        <v>185</v>
      </c>
      <c r="B295" s="40">
        <v>9673</v>
      </c>
      <c r="C295" s="40" t="s">
        <v>478</v>
      </c>
    </row>
    <row r="296" spans="1:3" x14ac:dyDescent="0.25">
      <c r="A296" s="40" t="s">
        <v>185</v>
      </c>
      <c r="B296" s="40">
        <v>9681</v>
      </c>
      <c r="C296" s="40" t="s">
        <v>451</v>
      </c>
    </row>
    <row r="297" spans="1:3" x14ac:dyDescent="0.25">
      <c r="A297" s="40" t="s">
        <v>185</v>
      </c>
      <c r="B297" s="40">
        <v>9683</v>
      </c>
      <c r="C297" s="40" t="s">
        <v>288</v>
      </c>
    </row>
    <row r="298" spans="1:3" x14ac:dyDescent="0.25">
      <c r="A298" s="40" t="s">
        <v>185</v>
      </c>
      <c r="B298" s="40">
        <v>9711</v>
      </c>
      <c r="C298" s="40" t="s">
        <v>453</v>
      </c>
    </row>
    <row r="299" spans="1:3" x14ac:dyDescent="0.25">
      <c r="A299" s="40" t="s">
        <v>185</v>
      </c>
      <c r="B299" s="40">
        <v>9712</v>
      </c>
      <c r="C299" s="40" t="s">
        <v>454</v>
      </c>
    </row>
    <row r="300" spans="1:3" x14ac:dyDescent="0.25">
      <c r="A300" s="40" t="s">
        <v>185</v>
      </c>
      <c r="B300" s="40">
        <v>9721</v>
      </c>
      <c r="C300" s="40" t="s">
        <v>455</v>
      </c>
    </row>
    <row r="301" spans="1:3" x14ac:dyDescent="0.25">
      <c r="A301" s="40" t="s">
        <v>185</v>
      </c>
      <c r="B301" s="40">
        <v>9722</v>
      </c>
      <c r="C301" s="40" t="s">
        <v>456</v>
      </c>
    </row>
    <row r="302" spans="1:3" x14ac:dyDescent="0.25">
      <c r="A302" s="40" t="s">
        <v>185</v>
      </c>
      <c r="B302" s="40">
        <v>9723</v>
      </c>
      <c r="C302" s="40" t="s">
        <v>457</v>
      </c>
    </row>
    <row r="303" spans="1:3" x14ac:dyDescent="0.25">
      <c r="A303" s="40" t="s">
        <v>185</v>
      </c>
      <c r="B303" s="40">
        <v>9724</v>
      </c>
      <c r="C303" s="40" t="s">
        <v>458</v>
      </c>
    </row>
    <row r="304" spans="1:3" x14ac:dyDescent="0.25">
      <c r="A304" s="40" t="s">
        <v>185</v>
      </c>
      <c r="B304" s="40">
        <v>9725</v>
      </c>
      <c r="C304" s="40" t="s">
        <v>459</v>
      </c>
    </row>
    <row r="305" spans="1:3" x14ac:dyDescent="0.25">
      <c r="A305" s="40" t="s">
        <v>185</v>
      </c>
      <c r="B305" s="40">
        <v>9726</v>
      </c>
      <c r="C305" s="40" t="s">
        <v>460</v>
      </c>
    </row>
    <row r="306" spans="1:3" x14ac:dyDescent="0.25">
      <c r="A306" s="40" t="s">
        <v>185</v>
      </c>
      <c r="B306" s="40">
        <v>9731</v>
      </c>
      <c r="C306" s="40" t="s">
        <v>461</v>
      </c>
    </row>
    <row r="307" spans="1:3" x14ac:dyDescent="0.25">
      <c r="A307" s="40" t="s">
        <v>185</v>
      </c>
      <c r="B307" s="40">
        <v>9741</v>
      </c>
      <c r="C307" s="40" t="s">
        <v>462</v>
      </c>
    </row>
    <row r="308" spans="1:3" x14ac:dyDescent="0.25">
      <c r="A308" s="40" t="s">
        <v>185</v>
      </c>
      <c r="B308" s="40">
        <v>9811</v>
      </c>
      <c r="C308" s="40" t="s">
        <v>479</v>
      </c>
    </row>
    <row r="309" spans="1:3" x14ac:dyDescent="0.25">
      <c r="A309" s="40" t="s">
        <v>185</v>
      </c>
      <c r="B309" s="40">
        <v>9821</v>
      </c>
      <c r="C309" s="40" t="s">
        <v>480</v>
      </c>
    </row>
    <row r="310" spans="1:3" x14ac:dyDescent="0.25">
      <c r="A310" s="40" t="s">
        <v>185</v>
      </c>
      <c r="B310" s="40">
        <v>9911</v>
      </c>
      <c r="C310" s="40" t="s">
        <v>481</v>
      </c>
    </row>
    <row r="311" spans="1:3" x14ac:dyDescent="0.25">
      <c r="A311" s="40" t="s">
        <v>185</v>
      </c>
      <c r="B311" s="40">
        <v>9912</v>
      </c>
      <c r="C311" s="40" t="s">
        <v>482</v>
      </c>
    </row>
    <row r="312" spans="1:3" x14ac:dyDescent="0.25">
      <c r="A312" s="40" t="s">
        <v>185</v>
      </c>
      <c r="B312" s="40">
        <v>9913</v>
      </c>
      <c r="C312" s="40" t="s">
        <v>483</v>
      </c>
    </row>
    <row r="313" spans="1:3" x14ac:dyDescent="0.25">
      <c r="A313" s="40" t="s">
        <v>185</v>
      </c>
      <c r="B313" s="40">
        <v>9914</v>
      </c>
      <c r="C313" s="40" t="s">
        <v>484</v>
      </c>
    </row>
    <row r="314" spans="1:3" x14ac:dyDescent="0.25">
      <c r="A314" s="40" t="s">
        <v>185</v>
      </c>
      <c r="B314" s="40">
        <v>9919</v>
      </c>
      <c r="C314" s="40" t="s">
        <v>485</v>
      </c>
    </row>
    <row r="315" spans="1:3" x14ac:dyDescent="0.25">
      <c r="A315" s="40" t="s">
        <v>185</v>
      </c>
      <c r="B315" s="40">
        <v>9961</v>
      </c>
      <c r="C315" s="40" t="s">
        <v>481</v>
      </c>
    </row>
    <row r="316" spans="1:3" x14ac:dyDescent="0.25">
      <c r="A316" s="40" t="s">
        <v>185</v>
      </c>
      <c r="B316" s="40">
        <v>9962</v>
      </c>
      <c r="C316" s="40" t="s">
        <v>482</v>
      </c>
    </row>
    <row r="317" spans="1:3" x14ac:dyDescent="0.25">
      <c r="A317" s="40" t="s">
        <v>185</v>
      </c>
      <c r="B317" s="40">
        <v>9963</v>
      </c>
      <c r="C317" s="40" t="s">
        <v>483</v>
      </c>
    </row>
    <row r="318" spans="1:3" x14ac:dyDescent="0.25">
      <c r="A318" s="40" t="s">
        <v>185</v>
      </c>
      <c r="B318" s="40">
        <v>9964</v>
      </c>
      <c r="C318" s="40" t="s">
        <v>484</v>
      </c>
    </row>
    <row r="319" spans="1:3" x14ac:dyDescent="0.25">
      <c r="A319" s="40" t="s">
        <v>185</v>
      </c>
      <c r="B319" s="40">
        <v>9969</v>
      </c>
      <c r="C319" s="40" t="s">
        <v>485</v>
      </c>
    </row>
  </sheetData>
  <sheetProtection sheet="1" objects="1" scenarios="1"/>
  <autoFilter ref="A1:C2816" xr:uid="{00000000-0009-0000-0000-000004000000}"/>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0" tint="-4.9989318521683403E-2"/>
  </sheetPr>
  <dimension ref="A1:J50"/>
  <sheetViews>
    <sheetView topLeftCell="A19" workbookViewId="0">
      <selection activeCell="B16" sqref="B16"/>
    </sheetView>
  </sheetViews>
  <sheetFormatPr defaultRowHeight="15" x14ac:dyDescent="0.25"/>
  <cols>
    <col min="1" max="1" width="4.42578125" customWidth="1"/>
    <col min="2" max="2" width="12" style="51" bestFit="1" customWidth="1"/>
    <col min="3" max="3" width="6" customWidth="1"/>
    <col min="4" max="4" width="61.7109375" customWidth="1"/>
    <col min="5" max="5" width="37.42578125" customWidth="1"/>
    <col min="6" max="6" width="23" bestFit="1" customWidth="1"/>
    <col min="7" max="7" width="9" customWidth="1"/>
    <col min="8" max="8" width="49.140625" customWidth="1"/>
    <col min="9" max="9" width="18.7109375" customWidth="1"/>
    <col min="10" max="10" width="12.140625" customWidth="1"/>
  </cols>
  <sheetData>
    <row r="1" spans="1:10" ht="24.75" thickTop="1" x14ac:dyDescent="0.25">
      <c r="A1" s="2" t="s">
        <v>2</v>
      </c>
      <c r="B1" s="10" t="s">
        <v>1</v>
      </c>
      <c r="C1" s="3" t="s">
        <v>3</v>
      </c>
      <c r="D1" s="3" t="s">
        <v>4</v>
      </c>
      <c r="E1" s="3" t="s">
        <v>5</v>
      </c>
      <c r="F1" s="3" t="s">
        <v>6</v>
      </c>
      <c r="G1" s="3" t="s">
        <v>7</v>
      </c>
      <c r="H1" s="3" t="s">
        <v>4</v>
      </c>
      <c r="I1" s="5" t="s">
        <v>38</v>
      </c>
      <c r="J1" s="5" t="s">
        <v>170</v>
      </c>
    </row>
    <row r="2" spans="1:10" x14ac:dyDescent="0.25">
      <c r="A2" s="11">
        <v>55</v>
      </c>
      <c r="B2" s="15">
        <v>35237547014</v>
      </c>
      <c r="C2" s="12">
        <v>49075</v>
      </c>
      <c r="D2" s="13" t="s">
        <v>39</v>
      </c>
      <c r="E2" s="13" t="s">
        <v>40</v>
      </c>
      <c r="F2" s="13" t="s">
        <v>8</v>
      </c>
      <c r="G2" s="16" t="s">
        <v>41</v>
      </c>
      <c r="H2" s="13" t="s">
        <v>39</v>
      </c>
      <c r="I2" s="17" t="s">
        <v>42</v>
      </c>
      <c r="J2" s="17" t="s">
        <v>171</v>
      </c>
    </row>
    <row r="3" spans="1:10" x14ac:dyDescent="0.25">
      <c r="A3" s="11">
        <v>56</v>
      </c>
      <c r="B3" s="15">
        <v>80099091562</v>
      </c>
      <c r="C3" s="12">
        <v>789</v>
      </c>
      <c r="D3" s="13" t="s">
        <v>43</v>
      </c>
      <c r="E3" s="13" t="s">
        <v>44</v>
      </c>
      <c r="F3" s="13" t="s">
        <v>15</v>
      </c>
      <c r="G3" s="14">
        <v>3316734</v>
      </c>
      <c r="H3" s="13" t="s">
        <v>43</v>
      </c>
      <c r="I3" s="17" t="s">
        <v>45</v>
      </c>
      <c r="J3" s="17" t="s">
        <v>154</v>
      </c>
    </row>
    <row r="4" spans="1:10" x14ac:dyDescent="0.25">
      <c r="A4" s="11">
        <v>57</v>
      </c>
      <c r="B4" s="15">
        <v>1076882554</v>
      </c>
      <c r="C4" s="12">
        <v>797</v>
      </c>
      <c r="D4" s="13" t="s">
        <v>46</v>
      </c>
      <c r="E4" s="13" t="s">
        <v>47</v>
      </c>
      <c r="F4" s="13" t="s">
        <v>31</v>
      </c>
      <c r="G4" s="14">
        <v>3303870</v>
      </c>
      <c r="H4" s="13" t="s">
        <v>46</v>
      </c>
      <c r="I4" s="17" t="s">
        <v>45</v>
      </c>
      <c r="J4" s="17" t="s">
        <v>154</v>
      </c>
    </row>
    <row r="5" spans="1:10" x14ac:dyDescent="0.25">
      <c r="A5" s="11">
        <v>58</v>
      </c>
      <c r="B5" s="15">
        <v>34694889661</v>
      </c>
      <c r="C5" s="12">
        <v>23577</v>
      </c>
      <c r="D5" s="13" t="s">
        <v>48</v>
      </c>
      <c r="E5" s="13" t="s">
        <v>49</v>
      </c>
      <c r="F5" s="13" t="s">
        <v>20</v>
      </c>
      <c r="G5" s="14">
        <v>1475444</v>
      </c>
      <c r="H5" s="13" t="s">
        <v>48</v>
      </c>
      <c r="I5" s="17" t="s">
        <v>45</v>
      </c>
      <c r="J5" s="17" t="s">
        <v>154</v>
      </c>
    </row>
    <row r="6" spans="1:10" x14ac:dyDescent="0.25">
      <c r="A6" s="11">
        <v>59</v>
      </c>
      <c r="B6" s="15">
        <v>99575902022</v>
      </c>
      <c r="C6" s="12">
        <v>801</v>
      </c>
      <c r="D6" s="13" t="s">
        <v>50</v>
      </c>
      <c r="E6" s="13" t="s">
        <v>51</v>
      </c>
      <c r="F6" s="13" t="s">
        <v>11</v>
      </c>
      <c r="G6" s="14">
        <v>3123367</v>
      </c>
      <c r="H6" s="13" t="s">
        <v>50</v>
      </c>
      <c r="I6" s="17" t="s">
        <v>45</v>
      </c>
      <c r="J6" s="17" t="s">
        <v>154</v>
      </c>
    </row>
    <row r="7" spans="1:10" x14ac:dyDescent="0.25">
      <c r="A7" s="11">
        <v>60</v>
      </c>
      <c r="B7" s="15">
        <v>61338774671</v>
      </c>
      <c r="C7" s="12">
        <v>810</v>
      </c>
      <c r="D7" s="13" t="s">
        <v>52</v>
      </c>
      <c r="E7" s="13" t="s">
        <v>53</v>
      </c>
      <c r="F7" s="13" t="s">
        <v>24</v>
      </c>
      <c r="G7" s="14">
        <v>3014223</v>
      </c>
      <c r="H7" s="13" t="s">
        <v>52</v>
      </c>
      <c r="I7" s="17" t="s">
        <v>45</v>
      </c>
      <c r="J7" s="17" t="s">
        <v>154</v>
      </c>
    </row>
    <row r="8" spans="1:10" x14ac:dyDescent="0.25">
      <c r="A8" s="11">
        <v>61</v>
      </c>
      <c r="B8" s="15">
        <v>55059300119</v>
      </c>
      <c r="C8" s="12">
        <v>828</v>
      </c>
      <c r="D8" s="13" t="s">
        <v>54</v>
      </c>
      <c r="E8" s="13" t="s">
        <v>16</v>
      </c>
      <c r="F8" s="13" t="s">
        <v>29</v>
      </c>
      <c r="G8" s="14">
        <v>3089240</v>
      </c>
      <c r="H8" s="13" t="s">
        <v>54</v>
      </c>
      <c r="I8" s="17" t="s">
        <v>45</v>
      </c>
      <c r="J8" s="17" t="s">
        <v>154</v>
      </c>
    </row>
    <row r="9" spans="1:10" x14ac:dyDescent="0.25">
      <c r="A9" s="11">
        <v>62</v>
      </c>
      <c r="B9" s="15">
        <v>16391096016</v>
      </c>
      <c r="C9" s="12">
        <v>836</v>
      </c>
      <c r="D9" s="13" t="s">
        <v>55</v>
      </c>
      <c r="E9" s="13" t="s">
        <v>56</v>
      </c>
      <c r="F9" s="13" t="s">
        <v>17</v>
      </c>
      <c r="G9" s="14">
        <v>3321088</v>
      </c>
      <c r="H9" s="13" t="s">
        <v>55</v>
      </c>
      <c r="I9" s="17" t="s">
        <v>45</v>
      </c>
      <c r="J9" s="17" t="s">
        <v>154</v>
      </c>
    </row>
    <row r="10" spans="1:10" x14ac:dyDescent="0.25">
      <c r="A10" s="11">
        <v>63</v>
      </c>
      <c r="B10" s="15">
        <v>35994268014</v>
      </c>
      <c r="C10" s="12">
        <v>844</v>
      </c>
      <c r="D10" s="13" t="s">
        <v>57</v>
      </c>
      <c r="E10" s="13" t="s">
        <v>58</v>
      </c>
      <c r="F10" s="13" t="s">
        <v>10</v>
      </c>
      <c r="G10" s="14">
        <v>3313824</v>
      </c>
      <c r="H10" s="13" t="s">
        <v>57</v>
      </c>
      <c r="I10" s="17" t="s">
        <v>45</v>
      </c>
      <c r="J10" s="17" t="s">
        <v>154</v>
      </c>
    </row>
    <row r="11" spans="1:10" x14ac:dyDescent="0.25">
      <c r="A11" s="11">
        <v>64</v>
      </c>
      <c r="B11" s="15">
        <v>11265594372</v>
      </c>
      <c r="C11" s="12">
        <v>852</v>
      </c>
      <c r="D11" s="13" t="s">
        <v>59</v>
      </c>
      <c r="E11" s="13" t="s">
        <v>14</v>
      </c>
      <c r="F11" s="13" t="s">
        <v>22</v>
      </c>
      <c r="G11" s="14">
        <v>3071162</v>
      </c>
      <c r="H11" s="13" t="s">
        <v>59</v>
      </c>
      <c r="I11" s="17" t="s">
        <v>45</v>
      </c>
      <c r="J11" s="17" t="s">
        <v>154</v>
      </c>
    </row>
    <row r="12" spans="1:10" x14ac:dyDescent="0.25">
      <c r="A12" s="11">
        <v>65</v>
      </c>
      <c r="B12" s="15">
        <v>61469620638</v>
      </c>
      <c r="C12" s="12">
        <v>869</v>
      </c>
      <c r="D12" s="13" t="s">
        <v>60</v>
      </c>
      <c r="E12" s="13" t="s">
        <v>61</v>
      </c>
      <c r="F12" s="13" t="s">
        <v>28</v>
      </c>
      <c r="G12" s="14">
        <v>3118452</v>
      </c>
      <c r="H12" s="13" t="s">
        <v>60</v>
      </c>
      <c r="I12" s="17" t="s">
        <v>45</v>
      </c>
      <c r="J12" s="17" t="s">
        <v>154</v>
      </c>
    </row>
    <row r="13" spans="1:10" x14ac:dyDescent="0.25">
      <c r="A13" s="11">
        <v>66</v>
      </c>
      <c r="B13" s="15">
        <v>97880836355</v>
      </c>
      <c r="C13" s="12">
        <v>43915</v>
      </c>
      <c r="D13" s="13" t="s">
        <v>62</v>
      </c>
      <c r="E13" s="13" t="s">
        <v>63</v>
      </c>
      <c r="F13" s="13" t="s">
        <v>26</v>
      </c>
      <c r="G13" s="14">
        <v>2435411</v>
      </c>
      <c r="H13" s="13" t="s">
        <v>62</v>
      </c>
      <c r="I13" s="17" t="s">
        <v>45</v>
      </c>
      <c r="J13" s="17" t="s">
        <v>154</v>
      </c>
    </row>
    <row r="14" spans="1:10" x14ac:dyDescent="0.25">
      <c r="A14" s="11">
        <v>67</v>
      </c>
      <c r="B14" s="15">
        <v>72801109643</v>
      </c>
      <c r="C14" s="12">
        <v>877</v>
      </c>
      <c r="D14" s="13" t="s">
        <v>64</v>
      </c>
      <c r="E14" s="13" t="s">
        <v>65</v>
      </c>
      <c r="F14" s="13" t="s">
        <v>12</v>
      </c>
      <c r="G14" s="14">
        <v>3006166</v>
      </c>
      <c r="H14" s="13" t="s">
        <v>64</v>
      </c>
      <c r="I14" s="17" t="s">
        <v>45</v>
      </c>
      <c r="J14" s="17" t="s">
        <v>154</v>
      </c>
    </row>
    <row r="15" spans="1:10" x14ac:dyDescent="0.25">
      <c r="A15" s="11">
        <v>68</v>
      </c>
      <c r="B15" s="15">
        <v>37777848565</v>
      </c>
      <c r="C15" s="12">
        <v>44493</v>
      </c>
      <c r="D15" s="13" t="s">
        <v>66</v>
      </c>
      <c r="E15" s="13" t="s">
        <v>25</v>
      </c>
      <c r="F15" s="13" t="s">
        <v>21</v>
      </c>
      <c r="G15" s="14">
        <v>2494841</v>
      </c>
      <c r="H15" s="13" t="s">
        <v>66</v>
      </c>
      <c r="I15" s="17" t="s">
        <v>45</v>
      </c>
      <c r="J15" s="17" t="s">
        <v>154</v>
      </c>
    </row>
    <row r="16" spans="1:10" x14ac:dyDescent="0.25">
      <c r="A16" s="11">
        <v>69</v>
      </c>
      <c r="B16" s="15">
        <v>5275803945</v>
      </c>
      <c r="C16" s="12">
        <v>43636</v>
      </c>
      <c r="D16" s="13" t="s">
        <v>67</v>
      </c>
      <c r="E16" s="13" t="s">
        <v>68</v>
      </c>
      <c r="F16" s="13" t="s">
        <v>27</v>
      </c>
      <c r="G16" s="14">
        <v>2334712</v>
      </c>
      <c r="H16" s="13" t="s">
        <v>67</v>
      </c>
      <c r="I16" s="17" t="s">
        <v>45</v>
      </c>
      <c r="J16" s="17" t="s">
        <v>154</v>
      </c>
    </row>
    <row r="17" spans="1:10" x14ac:dyDescent="0.25">
      <c r="A17" s="11">
        <v>70</v>
      </c>
      <c r="B17" s="15">
        <v>46156591639</v>
      </c>
      <c r="C17" s="12">
        <v>885</v>
      </c>
      <c r="D17" s="13" t="s">
        <v>69</v>
      </c>
      <c r="E17" s="13" t="s">
        <v>70</v>
      </c>
      <c r="F17" s="13" t="s">
        <v>23</v>
      </c>
      <c r="G17" s="14">
        <v>3142019</v>
      </c>
      <c r="H17" s="13" t="s">
        <v>69</v>
      </c>
      <c r="I17" s="17" t="s">
        <v>45</v>
      </c>
      <c r="J17" s="17" t="s">
        <v>154</v>
      </c>
    </row>
    <row r="18" spans="1:10" x14ac:dyDescent="0.25">
      <c r="A18" s="11">
        <v>71</v>
      </c>
      <c r="B18" s="15">
        <v>37363837470</v>
      </c>
      <c r="C18" s="12">
        <v>893</v>
      </c>
      <c r="D18" s="13" t="s">
        <v>71</v>
      </c>
      <c r="E18" s="13" t="s">
        <v>72</v>
      </c>
      <c r="F18" s="13" t="s">
        <v>8</v>
      </c>
      <c r="G18" s="14">
        <v>3224953</v>
      </c>
      <c r="H18" s="13" t="s">
        <v>71</v>
      </c>
      <c r="I18" s="17" t="s">
        <v>45</v>
      </c>
      <c r="J18" s="17" t="s">
        <v>154</v>
      </c>
    </row>
    <row r="19" spans="1:10" x14ac:dyDescent="0.25">
      <c r="A19" s="11">
        <v>72</v>
      </c>
      <c r="B19" s="15">
        <v>46144176176</v>
      </c>
      <c r="C19" s="12">
        <v>764</v>
      </c>
      <c r="D19" s="13" t="s">
        <v>73</v>
      </c>
      <c r="E19" s="13" t="s">
        <v>74</v>
      </c>
      <c r="F19" s="13" t="s">
        <v>8</v>
      </c>
      <c r="G19" s="14">
        <v>3205380</v>
      </c>
      <c r="H19" s="13" t="s">
        <v>73</v>
      </c>
      <c r="I19" s="17" t="s">
        <v>45</v>
      </c>
      <c r="J19" s="17" t="s">
        <v>154</v>
      </c>
    </row>
    <row r="20" spans="1:10" x14ac:dyDescent="0.25">
      <c r="A20" s="11">
        <v>73</v>
      </c>
      <c r="B20" s="15">
        <v>13768042762</v>
      </c>
      <c r="C20" s="12">
        <v>43644</v>
      </c>
      <c r="D20" s="13" t="s">
        <v>75</v>
      </c>
      <c r="E20" s="13" t="s">
        <v>76</v>
      </c>
      <c r="F20" s="13" t="s">
        <v>77</v>
      </c>
      <c r="G20" s="14">
        <v>2326086</v>
      </c>
      <c r="H20" s="13" t="s">
        <v>75</v>
      </c>
      <c r="I20" s="17" t="s">
        <v>45</v>
      </c>
      <c r="J20" s="17" t="s">
        <v>154</v>
      </c>
    </row>
    <row r="21" spans="1:10" ht="24" x14ac:dyDescent="0.25">
      <c r="A21" s="11">
        <v>74</v>
      </c>
      <c r="B21" s="15">
        <v>57527861125</v>
      </c>
      <c r="C21" s="12">
        <v>40623</v>
      </c>
      <c r="D21" s="13" t="s">
        <v>78</v>
      </c>
      <c r="E21" s="13" t="s">
        <v>79</v>
      </c>
      <c r="F21" s="13" t="s">
        <v>8</v>
      </c>
      <c r="G21" s="14">
        <v>1909592</v>
      </c>
      <c r="H21" s="13" t="s">
        <v>78</v>
      </c>
      <c r="I21" s="17" t="s">
        <v>45</v>
      </c>
      <c r="J21" s="17" t="s">
        <v>154</v>
      </c>
    </row>
    <row r="22" spans="1:10" x14ac:dyDescent="0.25">
      <c r="A22" s="11">
        <v>75</v>
      </c>
      <c r="B22" s="15">
        <v>76185043859</v>
      </c>
      <c r="C22" s="12">
        <v>924</v>
      </c>
      <c r="D22" s="13" t="s">
        <v>80</v>
      </c>
      <c r="E22" s="13" t="s">
        <v>81</v>
      </c>
      <c r="F22" s="13" t="s">
        <v>30</v>
      </c>
      <c r="G22" s="14">
        <v>3203727</v>
      </c>
      <c r="H22" s="13" t="s">
        <v>80</v>
      </c>
      <c r="I22" s="17" t="s">
        <v>82</v>
      </c>
      <c r="J22" s="17" t="s">
        <v>172</v>
      </c>
    </row>
    <row r="23" spans="1:10" x14ac:dyDescent="0.25">
      <c r="A23" s="11">
        <v>76</v>
      </c>
      <c r="B23" s="15">
        <v>85570198172</v>
      </c>
      <c r="C23" s="12">
        <v>40631</v>
      </c>
      <c r="D23" s="13" t="s">
        <v>83</v>
      </c>
      <c r="E23" s="13" t="s">
        <v>84</v>
      </c>
      <c r="F23" s="13" t="s">
        <v>85</v>
      </c>
      <c r="G23" s="14">
        <v>2071061</v>
      </c>
      <c r="H23" s="13" t="s">
        <v>83</v>
      </c>
      <c r="I23" s="17" t="s">
        <v>82</v>
      </c>
      <c r="J23" s="17" t="s">
        <v>172</v>
      </c>
    </row>
    <row r="24" spans="1:10" x14ac:dyDescent="0.25">
      <c r="A24" s="11">
        <v>77</v>
      </c>
      <c r="B24" s="15">
        <v>36551793962</v>
      </c>
      <c r="C24" s="12">
        <v>50090</v>
      </c>
      <c r="D24" s="13" t="s">
        <v>86</v>
      </c>
      <c r="E24" s="13" t="s">
        <v>87</v>
      </c>
      <c r="F24" s="13" t="s">
        <v>24</v>
      </c>
      <c r="G24" s="14">
        <v>4857283</v>
      </c>
      <c r="H24" s="13" t="s">
        <v>86</v>
      </c>
      <c r="I24" s="17" t="s">
        <v>82</v>
      </c>
      <c r="J24" s="17" t="s">
        <v>172</v>
      </c>
    </row>
    <row r="25" spans="1:10" x14ac:dyDescent="0.25">
      <c r="A25" s="11">
        <v>78</v>
      </c>
      <c r="B25" s="15">
        <v>57340203536</v>
      </c>
      <c r="C25" s="12">
        <v>908</v>
      </c>
      <c r="D25" s="13" t="s">
        <v>88</v>
      </c>
      <c r="E25" s="13" t="s">
        <v>89</v>
      </c>
      <c r="F25" s="13" t="s">
        <v>28</v>
      </c>
      <c r="G25" s="14">
        <v>3118380</v>
      </c>
      <c r="H25" s="13" t="s">
        <v>88</v>
      </c>
      <c r="I25" s="17" t="s">
        <v>82</v>
      </c>
      <c r="J25" s="17" t="s">
        <v>172</v>
      </c>
    </row>
    <row r="26" spans="1:10" x14ac:dyDescent="0.25">
      <c r="A26" s="11">
        <v>79</v>
      </c>
      <c r="B26" s="15">
        <v>88252913683</v>
      </c>
      <c r="C26" s="12">
        <v>916</v>
      </c>
      <c r="D26" s="13" t="s">
        <v>90</v>
      </c>
      <c r="E26" s="13" t="s">
        <v>91</v>
      </c>
      <c r="F26" s="13" t="s">
        <v>92</v>
      </c>
      <c r="G26" s="14">
        <v>3132170</v>
      </c>
      <c r="H26" s="13" t="s">
        <v>90</v>
      </c>
      <c r="I26" s="17" t="s">
        <v>82</v>
      </c>
      <c r="J26" s="17" t="s">
        <v>172</v>
      </c>
    </row>
    <row r="27" spans="1:10" x14ac:dyDescent="0.25">
      <c r="A27" s="11">
        <v>80</v>
      </c>
      <c r="B27" s="15">
        <v>49483564012</v>
      </c>
      <c r="C27" s="12">
        <v>949</v>
      </c>
      <c r="D27" s="13" t="s">
        <v>93</v>
      </c>
      <c r="E27" s="13" t="s">
        <v>94</v>
      </c>
      <c r="F27" s="13" t="s">
        <v>28</v>
      </c>
      <c r="G27" s="14">
        <v>3751783</v>
      </c>
      <c r="H27" s="13" t="s">
        <v>93</v>
      </c>
      <c r="I27" s="17" t="s">
        <v>82</v>
      </c>
      <c r="J27" s="17" t="s">
        <v>172</v>
      </c>
    </row>
    <row r="28" spans="1:10" x14ac:dyDescent="0.25">
      <c r="A28" s="11">
        <v>81</v>
      </c>
      <c r="B28" s="15">
        <v>57897955082</v>
      </c>
      <c r="C28" s="12">
        <v>6146</v>
      </c>
      <c r="D28" s="13" t="s">
        <v>95</v>
      </c>
      <c r="E28" s="13" t="s">
        <v>96</v>
      </c>
      <c r="F28" s="13" t="s">
        <v>8</v>
      </c>
      <c r="G28" s="14">
        <v>738751</v>
      </c>
      <c r="H28" s="13" t="s">
        <v>95</v>
      </c>
      <c r="I28" s="17" t="s">
        <v>82</v>
      </c>
      <c r="J28" s="17" t="s">
        <v>172</v>
      </c>
    </row>
    <row r="29" spans="1:10" x14ac:dyDescent="0.25">
      <c r="A29" s="11">
        <v>82</v>
      </c>
      <c r="B29" s="15">
        <v>10624495854</v>
      </c>
      <c r="C29" s="12">
        <v>965</v>
      </c>
      <c r="D29" s="13" t="s">
        <v>97</v>
      </c>
      <c r="E29" s="13" t="s">
        <v>98</v>
      </c>
      <c r="F29" s="13" t="s">
        <v>8</v>
      </c>
      <c r="G29" s="14">
        <v>3212084</v>
      </c>
      <c r="H29" s="13" t="s">
        <v>97</v>
      </c>
      <c r="I29" s="17" t="s">
        <v>82</v>
      </c>
      <c r="J29" s="17" t="s">
        <v>172</v>
      </c>
    </row>
    <row r="30" spans="1:10" x14ac:dyDescent="0.25">
      <c r="A30" s="11">
        <v>83</v>
      </c>
      <c r="B30" s="15">
        <v>61689362030</v>
      </c>
      <c r="C30" s="12">
        <v>40682</v>
      </c>
      <c r="D30" s="13" t="s">
        <v>99</v>
      </c>
      <c r="E30" s="18" t="s">
        <v>100</v>
      </c>
      <c r="F30" s="13" t="s">
        <v>8</v>
      </c>
      <c r="G30" s="19">
        <v>1783815</v>
      </c>
      <c r="H30" s="13" t="s">
        <v>99</v>
      </c>
      <c r="I30" s="17" t="s">
        <v>82</v>
      </c>
      <c r="J30" s="17" t="s">
        <v>172</v>
      </c>
    </row>
    <row r="31" spans="1:10" x14ac:dyDescent="0.25">
      <c r="A31" s="11">
        <v>84</v>
      </c>
      <c r="B31" s="15">
        <v>78141312758</v>
      </c>
      <c r="C31" s="12">
        <v>22347</v>
      </c>
      <c r="D31" s="13" t="s">
        <v>101</v>
      </c>
      <c r="E31" s="13" t="s">
        <v>102</v>
      </c>
      <c r="F31" s="13" t="s">
        <v>8</v>
      </c>
      <c r="G31" s="14">
        <v>1425684</v>
      </c>
      <c r="H31" s="13" t="s">
        <v>101</v>
      </c>
      <c r="I31" s="17" t="s">
        <v>82</v>
      </c>
      <c r="J31" s="17" t="s">
        <v>172</v>
      </c>
    </row>
    <row r="32" spans="1:10" x14ac:dyDescent="0.25">
      <c r="A32" s="11">
        <v>85</v>
      </c>
      <c r="B32" s="15">
        <v>94391499491</v>
      </c>
      <c r="C32" s="12">
        <v>973</v>
      </c>
      <c r="D32" s="13" t="s">
        <v>508</v>
      </c>
      <c r="E32" s="13" t="s">
        <v>104</v>
      </c>
      <c r="F32" s="13" t="s">
        <v>8</v>
      </c>
      <c r="G32" s="14">
        <v>3205240</v>
      </c>
      <c r="H32" s="13" t="s">
        <v>103</v>
      </c>
      <c r="I32" s="17" t="s">
        <v>82</v>
      </c>
      <c r="J32" s="17" t="s">
        <v>172</v>
      </c>
    </row>
    <row r="33" spans="1:10" x14ac:dyDescent="0.25">
      <c r="A33" s="11">
        <v>86</v>
      </c>
      <c r="B33" s="15">
        <v>74294482659</v>
      </c>
      <c r="C33" s="12">
        <v>42112</v>
      </c>
      <c r="D33" s="13" t="s">
        <v>105</v>
      </c>
      <c r="E33" s="13" t="s">
        <v>106</v>
      </c>
      <c r="F33" s="13" t="s">
        <v>23</v>
      </c>
      <c r="G33" s="14">
        <v>2106698</v>
      </c>
      <c r="H33" s="13" t="s">
        <v>105</v>
      </c>
      <c r="I33" s="17" t="s">
        <v>82</v>
      </c>
      <c r="J33" s="17" t="s">
        <v>172</v>
      </c>
    </row>
    <row r="34" spans="1:10" x14ac:dyDescent="0.25">
      <c r="A34" s="11">
        <v>87</v>
      </c>
      <c r="B34" s="15">
        <v>88269740410</v>
      </c>
      <c r="C34" s="12">
        <v>990</v>
      </c>
      <c r="D34" s="13" t="s">
        <v>107</v>
      </c>
      <c r="E34" s="13" t="s">
        <v>108</v>
      </c>
      <c r="F34" s="13" t="s">
        <v>28</v>
      </c>
      <c r="G34" s="14">
        <v>3119904</v>
      </c>
      <c r="H34" s="13" t="s">
        <v>107</v>
      </c>
      <c r="I34" s="17" t="s">
        <v>82</v>
      </c>
      <c r="J34" s="17" t="s">
        <v>172</v>
      </c>
    </row>
    <row r="35" spans="1:10" x14ac:dyDescent="0.25">
      <c r="A35" s="11">
        <v>88</v>
      </c>
      <c r="B35" s="15">
        <v>45589739612</v>
      </c>
      <c r="C35" s="12">
        <v>1003</v>
      </c>
      <c r="D35" s="13" t="s">
        <v>109</v>
      </c>
      <c r="E35" s="13" t="s">
        <v>110</v>
      </c>
      <c r="F35" s="13" t="s">
        <v>24</v>
      </c>
      <c r="G35" s="14">
        <v>3014207</v>
      </c>
      <c r="H35" s="13" t="s">
        <v>109</v>
      </c>
      <c r="I35" s="17" t="s">
        <v>82</v>
      </c>
      <c r="J35" s="17" t="s">
        <v>172</v>
      </c>
    </row>
    <row r="36" spans="1:10" x14ac:dyDescent="0.25">
      <c r="A36" s="11">
        <v>89</v>
      </c>
      <c r="B36" s="15">
        <v>11298572202</v>
      </c>
      <c r="C36" s="12">
        <v>1011</v>
      </c>
      <c r="D36" s="13" t="s">
        <v>111</v>
      </c>
      <c r="E36" s="13" t="s">
        <v>112</v>
      </c>
      <c r="F36" s="13" t="s">
        <v>9</v>
      </c>
      <c r="G36" s="14">
        <v>207349</v>
      </c>
      <c r="H36" s="13" t="s">
        <v>111</v>
      </c>
      <c r="I36" s="17" t="s">
        <v>82</v>
      </c>
      <c r="J36" s="17" t="s">
        <v>172</v>
      </c>
    </row>
    <row r="37" spans="1:10" x14ac:dyDescent="0.25">
      <c r="A37" s="11">
        <v>90</v>
      </c>
      <c r="B37" s="15">
        <v>5703458858</v>
      </c>
      <c r="C37" s="12">
        <v>47908</v>
      </c>
      <c r="D37" s="13" t="s">
        <v>113</v>
      </c>
      <c r="E37" s="13" t="s">
        <v>114</v>
      </c>
      <c r="F37" s="13" t="s">
        <v>27</v>
      </c>
      <c r="G37" s="14">
        <v>4016408</v>
      </c>
      <c r="H37" s="13" t="s">
        <v>113</v>
      </c>
      <c r="I37" s="17" t="s">
        <v>82</v>
      </c>
      <c r="J37" s="17" t="s">
        <v>172</v>
      </c>
    </row>
    <row r="38" spans="1:10" x14ac:dyDescent="0.25">
      <c r="A38" s="11">
        <v>91</v>
      </c>
      <c r="B38" s="15">
        <v>28048960411</v>
      </c>
      <c r="C38" s="12">
        <v>1020</v>
      </c>
      <c r="D38" s="13" t="s">
        <v>115</v>
      </c>
      <c r="E38" s="13" t="s">
        <v>116</v>
      </c>
      <c r="F38" s="13" t="s">
        <v>8</v>
      </c>
      <c r="G38" s="14">
        <v>3205258</v>
      </c>
      <c r="H38" s="13" t="s">
        <v>115</v>
      </c>
      <c r="I38" s="17" t="s">
        <v>82</v>
      </c>
      <c r="J38" s="17" t="s">
        <v>172</v>
      </c>
    </row>
    <row r="39" spans="1:10" x14ac:dyDescent="0.25">
      <c r="A39" s="11">
        <v>92</v>
      </c>
      <c r="B39" s="15">
        <v>4200585015</v>
      </c>
      <c r="C39" s="12">
        <v>1038</v>
      </c>
      <c r="D39" s="13" t="s">
        <v>117</v>
      </c>
      <c r="E39" s="13" t="s">
        <v>118</v>
      </c>
      <c r="F39" s="13" t="s">
        <v>8</v>
      </c>
      <c r="G39" s="14">
        <v>3270564</v>
      </c>
      <c r="H39" s="13" t="s">
        <v>117</v>
      </c>
      <c r="I39" s="17" t="s">
        <v>82</v>
      </c>
      <c r="J39" s="17" t="s">
        <v>172</v>
      </c>
    </row>
    <row r="40" spans="1:10" x14ac:dyDescent="0.25">
      <c r="A40" s="11">
        <v>93</v>
      </c>
      <c r="B40" s="15">
        <v>47076735780</v>
      </c>
      <c r="C40" s="12">
        <v>43907</v>
      </c>
      <c r="D40" s="13" t="s">
        <v>119</v>
      </c>
      <c r="E40" s="13" t="s">
        <v>120</v>
      </c>
      <c r="F40" s="13" t="s">
        <v>18</v>
      </c>
      <c r="G40" s="14">
        <v>2298651</v>
      </c>
      <c r="H40" s="13" t="s">
        <v>119</v>
      </c>
      <c r="I40" s="17" t="s">
        <v>82</v>
      </c>
      <c r="J40" s="17" t="s">
        <v>172</v>
      </c>
    </row>
    <row r="41" spans="1:10" x14ac:dyDescent="0.25">
      <c r="A41" s="11">
        <v>94</v>
      </c>
      <c r="B41" s="15">
        <v>75800149192</v>
      </c>
      <c r="C41" s="12">
        <v>49384</v>
      </c>
      <c r="D41" s="13" t="s">
        <v>121</v>
      </c>
      <c r="E41" s="13" t="s">
        <v>122</v>
      </c>
      <c r="F41" s="13" t="s">
        <v>19</v>
      </c>
      <c r="G41" s="14">
        <v>4449274</v>
      </c>
      <c r="H41" s="13" t="s">
        <v>121</v>
      </c>
      <c r="I41" s="17" t="s">
        <v>82</v>
      </c>
      <c r="J41" s="17" t="s">
        <v>172</v>
      </c>
    </row>
    <row r="42" spans="1:10" x14ac:dyDescent="0.25">
      <c r="A42" s="11">
        <v>95</v>
      </c>
      <c r="B42" s="15">
        <v>78027759648</v>
      </c>
      <c r="C42" s="20">
        <v>22242</v>
      </c>
      <c r="D42" s="4" t="s">
        <v>123</v>
      </c>
      <c r="E42" s="4" t="s">
        <v>124</v>
      </c>
      <c r="F42" s="4" t="s">
        <v>8</v>
      </c>
      <c r="G42" s="19">
        <v>1426672</v>
      </c>
      <c r="H42" s="4" t="s">
        <v>123</v>
      </c>
      <c r="I42" s="17" t="s">
        <v>82</v>
      </c>
      <c r="J42" s="17" t="s">
        <v>172</v>
      </c>
    </row>
    <row r="43" spans="1:10" x14ac:dyDescent="0.25">
      <c r="A43" s="11">
        <v>96</v>
      </c>
      <c r="B43" s="15">
        <v>24929691978</v>
      </c>
      <c r="C43" s="12">
        <v>932</v>
      </c>
      <c r="D43" s="13" t="s">
        <v>125</v>
      </c>
      <c r="E43" s="13" t="s">
        <v>126</v>
      </c>
      <c r="F43" s="13" t="s">
        <v>13</v>
      </c>
      <c r="G43" s="14">
        <v>3125483</v>
      </c>
      <c r="H43" s="13" t="s">
        <v>125</v>
      </c>
      <c r="I43" s="17" t="s">
        <v>82</v>
      </c>
      <c r="J43" s="17" t="s">
        <v>172</v>
      </c>
    </row>
    <row r="44" spans="1:10" x14ac:dyDescent="0.25">
      <c r="A44" s="11">
        <v>97</v>
      </c>
      <c r="B44" s="15">
        <v>37280079200</v>
      </c>
      <c r="C44" s="12">
        <v>23593</v>
      </c>
      <c r="D44" s="13" t="s">
        <v>127</v>
      </c>
      <c r="E44" s="13" t="s">
        <v>128</v>
      </c>
      <c r="F44" s="13" t="s">
        <v>129</v>
      </c>
      <c r="G44" s="14">
        <v>3201678</v>
      </c>
      <c r="H44" s="13" t="s">
        <v>127</v>
      </c>
      <c r="I44" s="17" t="s">
        <v>82</v>
      </c>
      <c r="J44" s="17" t="s">
        <v>172</v>
      </c>
    </row>
    <row r="45" spans="1:10" x14ac:dyDescent="0.25">
      <c r="A45" s="11">
        <v>98</v>
      </c>
      <c r="B45" s="15">
        <v>28251263363</v>
      </c>
      <c r="C45" s="12">
        <v>1046</v>
      </c>
      <c r="D45" s="13" t="s">
        <v>130</v>
      </c>
      <c r="E45" s="13" t="s">
        <v>131</v>
      </c>
      <c r="F45" s="13" t="s">
        <v>8</v>
      </c>
      <c r="G45" s="14">
        <v>3213862</v>
      </c>
      <c r="H45" s="13" t="s">
        <v>130</v>
      </c>
      <c r="I45" s="17" t="s">
        <v>42</v>
      </c>
      <c r="J45" s="17" t="s">
        <v>173</v>
      </c>
    </row>
    <row r="46" spans="1:10" x14ac:dyDescent="0.25">
      <c r="A46" s="11">
        <v>99</v>
      </c>
      <c r="B46" s="15">
        <v>8647229584</v>
      </c>
      <c r="C46" s="12">
        <v>22339</v>
      </c>
      <c r="D46" s="13" t="s">
        <v>132</v>
      </c>
      <c r="E46" s="13" t="s">
        <v>133</v>
      </c>
      <c r="F46" s="13" t="s">
        <v>8</v>
      </c>
      <c r="G46" s="14">
        <v>1250795</v>
      </c>
      <c r="H46" s="13" t="s">
        <v>132</v>
      </c>
      <c r="I46" s="17" t="s">
        <v>42</v>
      </c>
      <c r="J46" s="17" t="s">
        <v>174</v>
      </c>
    </row>
    <row r="47" spans="1:10" x14ac:dyDescent="0.25">
      <c r="A47" s="11">
        <v>100</v>
      </c>
      <c r="B47" s="15">
        <v>12091168733</v>
      </c>
      <c r="C47" s="12">
        <v>23585</v>
      </c>
      <c r="D47" s="13" t="s">
        <v>134</v>
      </c>
      <c r="E47" s="13" t="s">
        <v>135</v>
      </c>
      <c r="F47" s="13" t="s">
        <v>8</v>
      </c>
      <c r="G47" s="14">
        <v>1494449</v>
      </c>
      <c r="H47" s="13" t="s">
        <v>134</v>
      </c>
      <c r="I47" s="17" t="s">
        <v>42</v>
      </c>
      <c r="J47" s="17" t="s">
        <v>504</v>
      </c>
    </row>
    <row r="48" spans="1:10" x14ac:dyDescent="0.25">
      <c r="A48" s="11">
        <v>101</v>
      </c>
      <c r="B48" s="15">
        <v>10852199405</v>
      </c>
      <c r="C48" s="12">
        <v>25878</v>
      </c>
      <c r="D48" s="13" t="s">
        <v>136</v>
      </c>
      <c r="E48" s="13" t="s">
        <v>506</v>
      </c>
      <c r="F48" s="13" t="s">
        <v>8</v>
      </c>
      <c r="G48" s="14">
        <v>3205479</v>
      </c>
      <c r="H48" s="13" t="s">
        <v>136</v>
      </c>
      <c r="I48" s="17" t="s">
        <v>42</v>
      </c>
      <c r="J48" s="27" t="s">
        <v>175</v>
      </c>
    </row>
    <row r="49" spans="1:10" x14ac:dyDescent="0.25">
      <c r="A49" s="11">
        <v>102</v>
      </c>
      <c r="B49" s="15">
        <v>27103918402</v>
      </c>
      <c r="C49" s="12">
        <v>44926</v>
      </c>
      <c r="D49" s="13" t="s">
        <v>137</v>
      </c>
      <c r="E49" s="13" t="s">
        <v>138</v>
      </c>
      <c r="F49" s="13" t="s">
        <v>8</v>
      </c>
      <c r="G49" s="14">
        <v>2275341</v>
      </c>
      <c r="H49" s="13" t="s">
        <v>137</v>
      </c>
      <c r="I49" s="17" t="s">
        <v>42</v>
      </c>
      <c r="J49" s="27" t="s">
        <v>176</v>
      </c>
    </row>
    <row r="50" spans="1:10" x14ac:dyDescent="0.25">
      <c r="A50" s="11">
        <v>103</v>
      </c>
      <c r="B50" s="15">
        <v>42850342757</v>
      </c>
      <c r="C50" s="12">
        <v>45189</v>
      </c>
      <c r="D50" s="13" t="s">
        <v>139</v>
      </c>
      <c r="E50" s="13" t="s">
        <v>140</v>
      </c>
      <c r="F50" s="13" t="s">
        <v>23</v>
      </c>
      <c r="G50" s="14">
        <v>2479184</v>
      </c>
      <c r="H50" s="13" t="s">
        <v>139</v>
      </c>
      <c r="I50" s="17" t="s">
        <v>42</v>
      </c>
      <c r="J50" s="27" t="s">
        <v>177</v>
      </c>
    </row>
  </sheetData>
  <sheetProtection sheet="1" objects="1" scenarios="1" sort="0" autoFilter="0"/>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0" tint="-4.9989318521683403E-2"/>
  </sheetPr>
  <dimension ref="A1:A27"/>
  <sheetViews>
    <sheetView workbookViewId="0">
      <selection activeCell="A23" sqref="A23"/>
    </sheetView>
  </sheetViews>
  <sheetFormatPr defaultRowHeight="15" x14ac:dyDescent="0.25"/>
  <cols>
    <col min="1" max="1" width="46.5703125" bestFit="1" customWidth="1"/>
  </cols>
  <sheetData>
    <row r="1" spans="1:1" x14ac:dyDescent="0.25">
      <c r="A1" t="s">
        <v>165</v>
      </c>
    </row>
    <row r="2" spans="1:1" x14ac:dyDescent="0.25">
      <c r="A2" t="s">
        <v>153</v>
      </c>
    </row>
    <row r="3" spans="1:1" x14ac:dyDescent="0.25">
      <c r="A3" s="1" t="s">
        <v>148</v>
      </c>
    </row>
    <row r="4" spans="1:1" x14ac:dyDescent="0.25">
      <c r="A4" t="s">
        <v>162</v>
      </c>
    </row>
    <row r="5" spans="1:1" x14ac:dyDescent="0.25">
      <c r="A5" t="s">
        <v>163</v>
      </c>
    </row>
    <row r="6" spans="1:1" x14ac:dyDescent="0.25">
      <c r="A6" s="1" t="s">
        <v>144</v>
      </c>
    </row>
    <row r="7" spans="1:1" x14ac:dyDescent="0.25">
      <c r="A7" t="s">
        <v>156</v>
      </c>
    </row>
    <row r="8" spans="1:1" x14ac:dyDescent="0.25">
      <c r="A8" t="s">
        <v>161</v>
      </c>
    </row>
    <row r="9" spans="1:1" x14ac:dyDescent="0.25">
      <c r="A9" t="s">
        <v>157</v>
      </c>
    </row>
    <row r="10" spans="1:1" x14ac:dyDescent="0.25">
      <c r="A10" s="1" t="s">
        <v>151</v>
      </c>
    </row>
    <row r="11" spans="1:1" x14ac:dyDescent="0.25">
      <c r="A11" s="1" t="s">
        <v>152</v>
      </c>
    </row>
    <row r="12" spans="1:1" x14ac:dyDescent="0.25">
      <c r="A12" s="1" t="s">
        <v>146</v>
      </c>
    </row>
    <row r="13" spans="1:1" x14ac:dyDescent="0.25">
      <c r="A13" s="1" t="s">
        <v>149</v>
      </c>
    </row>
    <row r="14" spans="1:1" x14ac:dyDescent="0.25">
      <c r="A14" s="1" t="s">
        <v>145</v>
      </c>
    </row>
    <row r="15" spans="1:1" x14ac:dyDescent="0.25">
      <c r="A15" t="s">
        <v>155</v>
      </c>
    </row>
    <row r="16" spans="1:1" x14ac:dyDescent="0.25">
      <c r="A16" t="s">
        <v>169</v>
      </c>
    </row>
    <row r="17" spans="1:1" x14ac:dyDescent="0.25">
      <c r="A17" s="1" t="s">
        <v>143</v>
      </c>
    </row>
    <row r="18" spans="1:1" x14ac:dyDescent="0.25">
      <c r="A18" t="s">
        <v>159</v>
      </c>
    </row>
    <row r="19" spans="1:1" x14ac:dyDescent="0.25">
      <c r="A19" s="1" t="s">
        <v>150</v>
      </c>
    </row>
    <row r="20" spans="1:1" x14ac:dyDescent="0.25">
      <c r="A20" t="s">
        <v>164</v>
      </c>
    </row>
    <row r="21" spans="1:1" x14ac:dyDescent="0.25">
      <c r="A21" t="s">
        <v>158</v>
      </c>
    </row>
    <row r="22" spans="1:1" x14ac:dyDescent="0.25">
      <c r="A22" s="1" t="s">
        <v>147</v>
      </c>
    </row>
    <row r="23" spans="1:1" x14ac:dyDescent="0.25">
      <c r="A23" t="s">
        <v>505</v>
      </c>
    </row>
    <row r="24" spans="1:1" x14ac:dyDescent="0.25">
      <c r="A24" t="s">
        <v>168</v>
      </c>
    </row>
    <row r="25" spans="1:1" x14ac:dyDescent="0.25">
      <c r="A25" t="s">
        <v>167</v>
      </c>
    </row>
    <row r="26" spans="1:1" x14ac:dyDescent="0.25">
      <c r="A26" t="s">
        <v>160</v>
      </c>
    </row>
    <row r="27" spans="1:1" x14ac:dyDescent="0.25">
      <c r="A27" t="s">
        <v>166</v>
      </c>
    </row>
  </sheetData>
  <sheetProtection sheet="1" objects="1" scenarios="1"/>
  <sortState xmlns:xlrd2="http://schemas.microsoft.com/office/spreadsheetml/2017/richdata2" ref="A1:A27">
    <sortCondition ref="A1"/>
  </sortState>
  <pageMargins left="0.7" right="0.7" top="0.75" bottom="0.75" header="0.3" footer="0.3"/>
  <pageSetup paperSize="9" orientation="portrait" horizontalDpi="4294967295" verticalDpi="429496729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7</vt:i4>
      </vt:variant>
      <vt:variant>
        <vt:lpstr>Imenovani rasponi</vt:lpstr>
      </vt:variant>
      <vt:variant>
        <vt:i4>2</vt:i4>
      </vt:variant>
    </vt:vector>
  </HeadingPairs>
  <TitlesOfParts>
    <vt:vector size="9" baseType="lpstr">
      <vt:lpstr>1. OSNOVNI PODACI</vt:lpstr>
      <vt:lpstr>2. PLAN PROGRAMA</vt:lpstr>
      <vt:lpstr>3.A PRORAČUNSKI PLAN-prihodi</vt:lpstr>
      <vt:lpstr>3.B PRORAČUNSKI PLAN-rashodi</vt:lpstr>
      <vt:lpstr>Kontni plan</vt:lpstr>
      <vt:lpstr>Registar proračunskih korisnika</vt:lpstr>
      <vt:lpstr>Programske djelatnosti</vt:lpstr>
      <vt:lpstr>Djelatnosti</vt:lpstr>
      <vt:lpstr>'2. PLAN PROGRAMA'!Ispis_naslova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Krešimir Račić</dc:creator>
  <cp:lastModifiedBy>Racunovodstvo</cp:lastModifiedBy>
  <cp:lastPrinted>2024-07-22T09:55:38Z</cp:lastPrinted>
  <dcterms:created xsi:type="dcterms:W3CDTF">2015-03-06T11:16:18Z</dcterms:created>
  <dcterms:modified xsi:type="dcterms:W3CDTF">2024-07-22T12:46:59Z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y fmtid="{D5CDD505-2E9C-101B-9397-08002B2CF9AE}" pid="3" name="SV_HIDDEN_GRID_QUERY_LIST_4F35BF76-6C0D-4D9B-82B2-816C12CF3733">
    <vt:lpwstr>empty_477D106A-C0D6-4607-AEBD-E2C9D60EA279</vt:lpwstr>
  </property>
</Properties>
</file>